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https://lifecyclemanagementltd.sharepoint.com/sites/LifecycleFileshare/M Drive/Clients/North Cumbria/MLC/Tenders/LGM31665 Starkstrom IPS UPS/6 Tender Docs/3. Pricing Schedule/"/>
    </mc:Choice>
  </mc:AlternateContent>
  <xr:revisionPtr revIDLastSave="31" documentId="8_{E9C4355C-F725-4D4C-9B0F-5F5E23E87376}" xr6:coauthVersionLast="47" xr6:coauthVersionMax="47" xr10:uidLastSave="{EAEACE2B-AA66-4EE9-BDE5-686E82637EA8}"/>
  <bookViews>
    <workbookView xWindow="28680" yWindow="-120" windowWidth="29040" windowHeight="15720" activeTab="1" xr2:uid="{00000000-000D-0000-FFFF-FFFF00000000}"/>
  </bookViews>
  <sheets>
    <sheet name="Version Control" sheetId="11" r:id="rId1"/>
    <sheet name="PPM Costs" sheetId="10" r:id="rId2"/>
    <sheet name="Additional Costs" sheetId="8" r:id="rId3"/>
    <sheet name="Parts " sheetId="12" r:id="rId4"/>
    <sheet name="Summary" sheetId="5" state="hidden" r:id="rId5"/>
  </sheets>
  <definedNames>
    <definedName name="_xlnm._FilterDatabase" localSheetId="1" hidden="1">'PPM Costs'!$A$5:$AA$5</definedName>
    <definedName name="_xlnm.Print_Area" localSheetId="1">'PPM Costs'!$A$4:$F$34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6" i="10" l="1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6" i="10"/>
  <c r="J126" i="10"/>
  <c r="I126" i="10"/>
  <c r="H126" i="10"/>
  <c r="K126" i="10"/>
  <c r="L126" i="10"/>
  <c r="L58" i="8"/>
  <c r="J58" i="8"/>
  <c r="H58" i="8"/>
  <c r="F58" i="8"/>
  <c r="D58" i="8"/>
  <c r="L46" i="8"/>
  <c r="J46" i="8"/>
  <c r="H46" i="8"/>
  <c r="F46" i="8"/>
  <c r="D46" i="8"/>
  <c r="F45" i="8"/>
  <c r="D45" i="8"/>
  <c r="L45" i="8"/>
  <c r="J45" i="8"/>
  <c r="H45" i="8"/>
  <c r="L41" i="8"/>
  <c r="J41" i="8"/>
  <c r="H41" i="8"/>
  <c r="F41" i="8"/>
  <c r="D41" i="8"/>
  <c r="L37" i="8"/>
  <c r="J37" i="8"/>
  <c r="H37" i="8"/>
  <c r="F37" i="8"/>
  <c r="D37" i="8"/>
  <c r="L33" i="8"/>
  <c r="J33" i="8"/>
  <c r="H33" i="8"/>
  <c r="F33" i="8"/>
  <c r="D33" i="8"/>
  <c r="F27" i="8"/>
  <c r="D27" i="8"/>
  <c r="D14" i="8"/>
  <c r="D13" i="8"/>
  <c r="D12" i="8"/>
  <c r="L14" i="8"/>
  <c r="J14" i="8"/>
  <c r="H14" i="8"/>
  <c r="F14" i="8"/>
  <c r="L18" i="8"/>
  <c r="J18" i="8"/>
  <c r="H18" i="8"/>
  <c r="F18" i="8"/>
  <c r="D18" i="8"/>
  <c r="L22" i="8"/>
  <c r="J22" i="8"/>
  <c r="H22" i="8"/>
  <c r="F22" i="8"/>
  <c r="D22" i="8"/>
  <c r="L26" i="8"/>
  <c r="J26" i="8"/>
  <c r="H26" i="8"/>
  <c r="F26" i="8"/>
  <c r="D26" i="8"/>
  <c r="D5" i="12"/>
  <c r="D6" i="12"/>
  <c r="H6" i="12" s="1"/>
  <c r="D7" i="12"/>
  <c r="I7" i="12" s="1"/>
  <c r="D8" i="12"/>
  <c r="G8" i="12" s="1"/>
  <c r="D9" i="12"/>
  <c r="I9" i="12" s="1"/>
  <c r="D10" i="12"/>
  <c r="G10" i="12" s="1"/>
  <c r="D11" i="12"/>
  <c r="H11" i="12" s="1"/>
  <c r="D12" i="12"/>
  <c r="G12" i="12" s="1"/>
  <c r="D13" i="12"/>
  <c r="E13" i="12" s="1"/>
  <c r="D14" i="12"/>
  <c r="G14" i="12" s="1"/>
  <c r="D15" i="12"/>
  <c r="I15" i="12" s="1"/>
  <c r="D4" i="12"/>
  <c r="G4" i="12" s="1"/>
  <c r="D50" i="8"/>
  <c r="F31" i="8"/>
  <c r="D31" i="8"/>
  <c r="L44" i="8"/>
  <c r="J44" i="8"/>
  <c r="H44" i="8"/>
  <c r="F44" i="8"/>
  <c r="D44" i="8"/>
  <c r="L43" i="8"/>
  <c r="J43" i="8"/>
  <c r="H43" i="8"/>
  <c r="F43" i="8"/>
  <c r="D43" i="8"/>
  <c r="L40" i="8"/>
  <c r="J40" i="8"/>
  <c r="H40" i="8"/>
  <c r="F40" i="8"/>
  <c r="D40" i="8"/>
  <c r="L39" i="8"/>
  <c r="J39" i="8"/>
  <c r="H39" i="8"/>
  <c r="F39" i="8"/>
  <c r="D39" i="8"/>
  <c r="L36" i="8"/>
  <c r="J36" i="8"/>
  <c r="H36" i="8"/>
  <c r="F36" i="8"/>
  <c r="D36" i="8"/>
  <c r="L35" i="8"/>
  <c r="J35" i="8"/>
  <c r="H35" i="8"/>
  <c r="F35" i="8"/>
  <c r="D35" i="8"/>
  <c r="L32" i="8"/>
  <c r="J32" i="8"/>
  <c r="H32" i="8"/>
  <c r="F32" i="8"/>
  <c r="D32" i="8"/>
  <c r="L31" i="8"/>
  <c r="J31" i="8"/>
  <c r="H31" i="8"/>
  <c r="L57" i="8"/>
  <c r="J57" i="8"/>
  <c r="H57" i="8"/>
  <c r="F57" i="8"/>
  <c r="D57" i="8"/>
  <c r="L56" i="8"/>
  <c r="J56" i="8"/>
  <c r="H56" i="8"/>
  <c r="F56" i="8"/>
  <c r="D56" i="8"/>
  <c r="L54" i="8"/>
  <c r="J54" i="8"/>
  <c r="H54" i="8"/>
  <c r="F54" i="8"/>
  <c r="D54" i="8"/>
  <c r="L53" i="8"/>
  <c r="J53" i="8"/>
  <c r="H53" i="8"/>
  <c r="F53" i="8"/>
  <c r="D53" i="8"/>
  <c r="L51" i="8"/>
  <c r="J51" i="8"/>
  <c r="H51" i="8"/>
  <c r="F51" i="8"/>
  <c r="D51" i="8"/>
  <c r="L50" i="8"/>
  <c r="J50" i="8"/>
  <c r="H50" i="8"/>
  <c r="F50" i="8"/>
  <c r="L25" i="8"/>
  <c r="J25" i="8"/>
  <c r="H25" i="8"/>
  <c r="F25" i="8"/>
  <c r="D25" i="8"/>
  <c r="L24" i="8"/>
  <c r="J24" i="8"/>
  <c r="H24" i="8"/>
  <c r="F24" i="8"/>
  <c r="D24" i="8"/>
  <c r="D21" i="8"/>
  <c r="D20" i="8"/>
  <c r="L21" i="8"/>
  <c r="J21" i="8"/>
  <c r="H21" i="8"/>
  <c r="F21" i="8"/>
  <c r="L20" i="8"/>
  <c r="J20" i="8"/>
  <c r="H20" i="8"/>
  <c r="F20" i="8"/>
  <c r="L17" i="8"/>
  <c r="L16" i="8"/>
  <c r="L13" i="8"/>
  <c r="L12" i="8"/>
  <c r="J17" i="8"/>
  <c r="J16" i="8"/>
  <c r="J13" i="8"/>
  <c r="J12" i="8"/>
  <c r="H17" i="8"/>
  <c r="H16" i="8"/>
  <c r="H13" i="8"/>
  <c r="H12" i="8"/>
  <c r="F17" i="8"/>
  <c r="F16" i="8"/>
  <c r="F13" i="8"/>
  <c r="F12" i="8"/>
  <c r="D17" i="8"/>
  <c r="D16" i="8"/>
  <c r="F4" i="5"/>
  <c r="D4" i="5"/>
  <c r="B4" i="5"/>
  <c r="H4" i="5" s="1"/>
  <c r="C4" i="5"/>
  <c r="B5" i="5"/>
  <c r="H5" i="5" s="1"/>
  <c r="E4" i="5"/>
  <c r="H128" i="10" l="1"/>
  <c r="E11" i="12"/>
  <c r="E10" i="12"/>
  <c r="F11" i="12"/>
  <c r="I10" i="12"/>
  <c r="E6" i="12"/>
  <c r="D16" i="12"/>
  <c r="C16" i="12" s="1"/>
  <c r="L27" i="8"/>
  <c r="G15" i="12"/>
  <c r="G13" i="12"/>
  <c r="G11" i="12"/>
  <c r="F10" i="12"/>
  <c r="H10" i="12"/>
  <c r="F9" i="12"/>
  <c r="H9" i="12"/>
  <c r="F7" i="12"/>
  <c r="E7" i="12"/>
  <c r="G7" i="12"/>
  <c r="F15" i="12"/>
  <c r="H15" i="12"/>
  <c r="E15" i="12"/>
  <c r="E14" i="12"/>
  <c r="I14" i="12"/>
  <c r="H14" i="12"/>
  <c r="F14" i="12"/>
  <c r="H13" i="12"/>
  <c r="F13" i="12"/>
  <c r="I13" i="12"/>
  <c r="I12" i="12"/>
  <c r="H12" i="12"/>
  <c r="F12" i="12"/>
  <c r="E12" i="12"/>
  <c r="I11" i="12"/>
  <c r="G9" i="12"/>
  <c r="E9" i="12"/>
  <c r="I8" i="12"/>
  <c r="F8" i="12"/>
  <c r="E8" i="12"/>
  <c r="H8" i="12"/>
  <c r="H7" i="12"/>
  <c r="I6" i="12"/>
  <c r="F6" i="12"/>
  <c r="G6" i="12"/>
  <c r="I5" i="12"/>
  <c r="E5" i="12"/>
  <c r="G5" i="12"/>
  <c r="H5" i="12"/>
  <c r="F5" i="12"/>
  <c r="I4" i="12"/>
  <c r="H4" i="12"/>
  <c r="E4" i="12"/>
  <c r="F4" i="12"/>
  <c r="H27" i="8"/>
  <c r="J27" i="8"/>
  <c r="C5" i="5"/>
  <c r="D5" i="5" s="1"/>
  <c r="E5" i="5" s="1"/>
  <c r="F5" i="5" s="1"/>
  <c r="I16" i="12" l="1"/>
  <c r="G16" i="12"/>
  <c r="F16" i="12"/>
  <c r="H16" i="12"/>
  <c r="E16" i="12"/>
  <c r="C18" i="12" l="1"/>
  <c r="C17" i="12"/>
</calcChain>
</file>

<file path=xl/sharedStrings.xml><?xml version="1.0" encoding="utf-8"?>
<sst xmlns="http://schemas.openxmlformats.org/spreadsheetml/2006/main" count="623" uniqueCount="200">
  <si>
    <t>LGM Ref:</t>
  </si>
  <si>
    <t>Description:</t>
  </si>
  <si>
    <t>Template:</t>
  </si>
  <si>
    <t>V6-0</t>
  </si>
  <si>
    <t xml:space="preserve">Document: </t>
  </si>
  <si>
    <t>PLEASE ENSURE YOU COMPLETE ALL RELEVANT TABS</t>
  </si>
  <si>
    <t>Model</t>
  </si>
  <si>
    <t>Item Description</t>
  </si>
  <si>
    <t>Serial Number</t>
  </si>
  <si>
    <t>Year 1</t>
  </si>
  <si>
    <t>Year 2</t>
  </si>
  <si>
    <t>Year 3</t>
  </si>
  <si>
    <t>Year 4</t>
  </si>
  <si>
    <t>Year 5</t>
  </si>
  <si>
    <t>Total</t>
  </si>
  <si>
    <t>Totals</t>
  </si>
  <si>
    <t>Grand Total</t>
  </si>
  <si>
    <t xml:space="preserve">PLEASE ENSURE YOU COMPLETE ALL RELEVANT TABS </t>
  </si>
  <si>
    <t xml:space="preserve">Pre-Planned Maintenance </t>
  </si>
  <si>
    <t xml:space="preserve">Please add your price in the pale blue boxes below </t>
  </si>
  <si>
    <t>Ad-hoc costs</t>
  </si>
  <si>
    <t>Additional Costs</t>
  </si>
  <si>
    <t>Estimated Number of call outs</t>
  </si>
  <si>
    <t>Year One
Price per Hour</t>
  </si>
  <si>
    <t>Total for Year One</t>
  </si>
  <si>
    <t>Year Two
Price per Hour</t>
  </si>
  <si>
    <t>Total for Year Two</t>
  </si>
  <si>
    <t>Year Three
Price per Hour</t>
  </si>
  <si>
    <t>Total for Year Three</t>
  </si>
  <si>
    <t>Total for Year Four</t>
  </si>
  <si>
    <t>Total for Year Five</t>
  </si>
  <si>
    <t>Call out charge (Incl travel, parking, tolls, any call out costs &amp; first hour on-site)</t>
  </si>
  <si>
    <t>Labour per hour</t>
  </si>
  <si>
    <t>Grand Total per Year</t>
  </si>
  <si>
    <t>Summary Sheet</t>
  </si>
  <si>
    <t>Lot 1</t>
  </si>
  <si>
    <t>PPM</t>
  </si>
  <si>
    <t>Additional costs</t>
  </si>
  <si>
    <t>LGA</t>
  </si>
  <si>
    <t>s200</t>
  </si>
  <si>
    <t>s300</t>
  </si>
  <si>
    <t>s400</t>
  </si>
  <si>
    <t>s500</t>
  </si>
  <si>
    <t>200.3</t>
  </si>
  <si>
    <t>eTCP</t>
  </si>
  <si>
    <t>E9</t>
  </si>
  <si>
    <t>E3</t>
  </si>
  <si>
    <t xml:space="preserve">For operating light </t>
  </si>
  <si>
    <t>Pendant</t>
  </si>
  <si>
    <t>IPS</t>
  </si>
  <si>
    <t>Text Display for IPS</t>
  </si>
  <si>
    <t>UPS</t>
  </si>
  <si>
    <t>Theatre Panel</t>
  </si>
  <si>
    <t>Op Lights</t>
  </si>
  <si>
    <t>Exam Light</t>
  </si>
  <si>
    <t>Battery Backup</t>
  </si>
  <si>
    <t>24943</t>
  </si>
  <si>
    <t>25006</t>
  </si>
  <si>
    <t>24946</t>
  </si>
  <si>
    <t>25009</t>
  </si>
  <si>
    <t>24945</t>
  </si>
  <si>
    <t>25005</t>
  </si>
  <si>
    <t>24949</t>
  </si>
  <si>
    <t>24950</t>
  </si>
  <si>
    <t>24990</t>
  </si>
  <si>
    <t>25004</t>
  </si>
  <si>
    <t>24989</t>
  </si>
  <si>
    <t>25003</t>
  </si>
  <si>
    <t>24988</t>
  </si>
  <si>
    <t>24987</t>
  </si>
  <si>
    <t>25007</t>
  </si>
  <si>
    <t>24940</t>
  </si>
  <si>
    <t>25002</t>
  </si>
  <si>
    <t>25008</t>
  </si>
  <si>
    <t>24995</t>
  </si>
  <si>
    <t>25001</t>
  </si>
  <si>
    <t>24991</t>
  </si>
  <si>
    <t>24999</t>
  </si>
  <si>
    <t>24996</t>
  </si>
  <si>
    <t>24941</t>
  </si>
  <si>
    <t>25000</t>
  </si>
  <si>
    <t>24997</t>
  </si>
  <si>
    <t>24951</t>
  </si>
  <si>
    <t>24994</t>
  </si>
  <si>
    <t>24948</t>
  </si>
  <si>
    <t>24947</t>
  </si>
  <si>
    <t>24942</t>
  </si>
  <si>
    <t>24998</t>
  </si>
  <si>
    <t>24993</t>
  </si>
  <si>
    <t>24992</t>
  </si>
  <si>
    <t xml:space="preserve"> </t>
  </si>
  <si>
    <t>EH1Q04005</t>
  </si>
  <si>
    <t>EH1Q04003</t>
  </si>
  <si>
    <t>EH1Q04004</t>
  </si>
  <si>
    <t>mE_9iA2C 30 13 14C 1288</t>
  </si>
  <si>
    <t>mE_9A2Y 30 13 14C 1289</t>
  </si>
  <si>
    <t>mE_9iA2C 30 13 14C 1294</t>
  </si>
  <si>
    <t>mE_9A2Y 30 13 14C 1295</t>
  </si>
  <si>
    <t>mE_9iA2C 30 13 14C 1292</t>
  </si>
  <si>
    <t>mE_9A2Y 30 13 14C 1297</t>
  </si>
  <si>
    <t>mE_9iA2C 30 13 14C 1284</t>
  </si>
  <si>
    <t>West Cumberland Hospital</t>
  </si>
  <si>
    <t>Dental</t>
  </si>
  <si>
    <t>Minor Operations</t>
  </si>
  <si>
    <t>Theatre 1</t>
  </si>
  <si>
    <t>Theatre 2</t>
  </si>
  <si>
    <t>Theatre 3</t>
  </si>
  <si>
    <t>Theatre 4</t>
  </si>
  <si>
    <t>Theatre 5</t>
  </si>
  <si>
    <t>Theatre 6</t>
  </si>
  <si>
    <t>Maternity Theatre</t>
  </si>
  <si>
    <t>Resus Bed 1 - RHS</t>
  </si>
  <si>
    <t>Resus Bed 1 - LHS</t>
  </si>
  <si>
    <t>Resus Bed 2 - RHS</t>
  </si>
  <si>
    <t>Resus Bed 2 - LHS</t>
  </si>
  <si>
    <t>Resus Bed 3 - RHS</t>
  </si>
  <si>
    <t>Resus Bed 3 - LHS</t>
  </si>
  <si>
    <t>Eye Theatre</t>
  </si>
  <si>
    <t>ICU Bed 1 - RHS</t>
  </si>
  <si>
    <t>ICU Bed 1 - LHS</t>
  </si>
  <si>
    <t>ICU Bed 2 - RHS</t>
  </si>
  <si>
    <t>ICU Bed 2 - LHS</t>
  </si>
  <si>
    <t>ICU Bed 3 - RHS</t>
  </si>
  <si>
    <t>ICU Bed 3 - LHS</t>
  </si>
  <si>
    <t>ICU Bed 4 - RHS</t>
  </si>
  <si>
    <t>ICU Bed 4 - LHS</t>
  </si>
  <si>
    <t>ICU Bed 5 - RHS</t>
  </si>
  <si>
    <t>ICU Bed 5 - LHS</t>
  </si>
  <si>
    <t>ICU Bed 6 - RHS</t>
  </si>
  <si>
    <t>ICU Bed 6 - LHS</t>
  </si>
  <si>
    <t>Switch Room to Rear of Theatre 3</t>
  </si>
  <si>
    <t>Switch Room to Rear of Maternity Theatre</t>
  </si>
  <si>
    <t>Switch Room Near Recovery Nurse Base</t>
  </si>
  <si>
    <t>Switch Room Near SCBU</t>
  </si>
  <si>
    <t>Switch Room Near ICU/CCU</t>
  </si>
  <si>
    <t>Switch Room Near Urgent Care/Resus</t>
  </si>
  <si>
    <t>Switch Room Near Minor Operations</t>
  </si>
  <si>
    <t>Switch Room Near Endoscopy</t>
  </si>
  <si>
    <t>Theatre Nurse Bay + Recovery</t>
  </si>
  <si>
    <t>SCBU</t>
  </si>
  <si>
    <t>ICU</t>
  </si>
  <si>
    <t>CCU</t>
  </si>
  <si>
    <t>Urgent Care/ Resuscitation</t>
  </si>
  <si>
    <t>Minor operations</t>
  </si>
  <si>
    <t>Endoscopy</t>
  </si>
  <si>
    <t>Level 2 Plant Room C 3/4</t>
  </si>
  <si>
    <t>Level 2 Plant Room C  3/4</t>
  </si>
  <si>
    <t>Level 2 plantroom D</t>
  </si>
  <si>
    <t>Urgent Care / Resus Bed 1</t>
  </si>
  <si>
    <t>Eye theatre</t>
  </si>
  <si>
    <t>Site</t>
  </si>
  <si>
    <t>Department</t>
  </si>
  <si>
    <t>Normal Working Hours Mon - Fri, 8am - 6pm</t>
  </si>
  <si>
    <t>Outside Working Hours Mon - Fri 6pm - 8am</t>
  </si>
  <si>
    <t xml:space="preserve">UPS Call out rates </t>
  </si>
  <si>
    <t>Weekend Call Out Charges Sat - Sun, 8am till 6pm</t>
  </si>
  <si>
    <t>Bank Holiday Charges 8am till 6pm</t>
  </si>
  <si>
    <t xml:space="preserve">Service materials </t>
  </si>
  <si>
    <t>Year 4 if extended</t>
  </si>
  <si>
    <t>Year 5 if extended</t>
  </si>
  <si>
    <t>Year Four if extended 
Price per Hour</t>
  </si>
  <si>
    <t>Year Five if extended
Price per Hour</t>
  </si>
  <si>
    <t>Day rate (Incl travel, parking, tolls, any call out costs &amp; first hour on-site)</t>
  </si>
  <si>
    <t>Day Rate Outside Working Hours Mon - Fri 6pm - 8am</t>
  </si>
  <si>
    <t>Day Rate  Working Hours Mon - Fri, 8am - 6pm</t>
  </si>
  <si>
    <t>Weekend Rates Sat - Sun, 8am till 6pm</t>
  </si>
  <si>
    <t xml:space="preserve">Planned Works </t>
  </si>
  <si>
    <t xml:space="preserve">Call Out Charges / Labour Rates </t>
  </si>
  <si>
    <t>Starkstrom Products</t>
  </si>
  <si>
    <t>Please insert your price in the blue boxes below for additional work and parts required outside of the fixed price contract</t>
  </si>
  <si>
    <t>Starkstrom IPS UPS</t>
  </si>
  <si>
    <t xml:space="preserve">Commonly used parts </t>
  </si>
  <si>
    <t>Starkstrom - Panel Socket</t>
  </si>
  <si>
    <t xml:space="preserve">Starkstrom - Front Cover only for Equipotential Bonding Busbar Type 8 (IET/BS7671) or Earth Reference Bar Type 7 (MEIGaN) </t>
  </si>
  <si>
    <t>B13PNS ( A65 ) Single 13A panel socket meigan blue</t>
  </si>
  <si>
    <t xml:space="preserve">Starkstrom -  17" touch screen control panel </t>
  </si>
  <si>
    <t>Relay panel CME4265</t>
  </si>
  <si>
    <t>Single Unswitched Blue MEO Socket</t>
  </si>
  <si>
    <t>Quantity</t>
  </si>
  <si>
    <t>Price per unit</t>
  </si>
  <si>
    <t xml:space="preserve">Total price </t>
  </si>
  <si>
    <t>Starkstrom - Operating Light Parts - 1x Springarm AC2000 12-18 kg-5 Poles-C</t>
  </si>
  <si>
    <t>Part number 08-075-00-13  EMERGENCY SWITCH OVER RELAY (SV-ZSV)</t>
  </si>
  <si>
    <t>RA003 Buzzer and connector</t>
  </si>
  <si>
    <t>Starkstrom - Part number HDR-100-24</t>
  </si>
  <si>
    <t>One year price</t>
  </si>
  <si>
    <t>Two year price</t>
  </si>
  <si>
    <t>Three year price</t>
  </si>
  <si>
    <t>Four year price (if extended)</t>
  </si>
  <si>
    <t xml:space="preserve">Five year price (if extended) </t>
  </si>
  <si>
    <t>Starktstrom - Brake Hose - H-009-38-02 Pneumatic Brake Hose Finished Assembly</t>
  </si>
  <si>
    <t>Starktstrom - Brake Hose - H-009-38-01 Pneumatic Brake Hose Finished Assembly</t>
  </si>
  <si>
    <t xml:space="preserve">Three year total </t>
  </si>
  <si>
    <t xml:space="preserve">Five year total </t>
  </si>
  <si>
    <t>Battery Banks for UPS</t>
  </si>
  <si>
    <t>per service</t>
  </si>
  <si>
    <t>Pricing Schedule - Schedule 6</t>
  </si>
  <si>
    <t>Notice identifier: 2026/S 000-012448</t>
  </si>
  <si>
    <t>Procurement identifier (OCID): ocds-h6vhtk-064df8</t>
  </si>
  <si>
    <t>V2.0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</si>
</sst>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_-[$£-809]* #,##0.00_-;\-[$£-809]* #,##0.00_-;_-[$£-809]* &quot;-&quot;??_-;_-@_-"/>
  </numFmts>
  <fonts count="2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rgb="FFC00000"/>
      <name val="Calibri"/>
      <family val="2"/>
    </font>
    <font>
      <b/>
      <sz val="16"/>
      <color rgb="FF9A0020"/>
      <name val="Calibri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</font>
    <font>
      <b/>
      <sz val="18"/>
      <color theme="0"/>
      <name val="Calibri"/>
      <family val="2"/>
    </font>
    <font>
      <sz val="11"/>
      <color rgb="FF6F777B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2100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1C44"/>
        <bgColor indexed="64"/>
      </patternFill>
    </fill>
    <fill>
      <patternFill patternType="solid">
        <fgColor rgb="FF4C7AA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6" fillId="0" borderId="0" applyFont="0" applyFill="0" applyBorder="0" applyAlignment="0" applyProtection="0"/>
    <xf numFmtId="0" fontId="3" fillId="0" borderId="0"/>
    <xf numFmtId="0" fontId="6" fillId="0" borderId="0"/>
  </cellStyleXfs>
  <cellXfs count="76">
    <xf numFmtId="0" fontId="0" fillId="0" borderId="0" xfId="0"/>
    <xf numFmtId="0" fontId="8" fillId="2" borderId="1" xfId="0" applyFont="1" applyFill="1" applyBorder="1"/>
    <xf numFmtId="0" fontId="0" fillId="3" borderId="0" xfId="0" applyFill="1"/>
    <xf numFmtId="164" fontId="0" fillId="3" borderId="1" xfId="0" applyNumberFormat="1" applyFill="1" applyBorder="1"/>
    <xf numFmtId="164" fontId="9" fillId="3" borderId="1" xfId="0" applyNumberFormat="1" applyFont="1" applyFill="1" applyBorder="1"/>
    <xf numFmtId="0" fontId="4" fillId="0" borderId="0" xfId="0" applyFont="1"/>
    <xf numFmtId="0" fontId="4" fillId="0" borderId="2" xfId="0" applyFont="1" applyBorder="1"/>
    <xf numFmtId="0" fontId="10" fillId="0" borderId="0" xfId="0" applyFont="1"/>
    <xf numFmtId="0" fontId="4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1" fillId="0" borderId="1" xfId="0" applyFont="1" applyBorder="1"/>
    <xf numFmtId="0" fontId="12" fillId="0" borderId="1" xfId="0" applyFont="1" applyBorder="1"/>
    <xf numFmtId="0" fontId="10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6" fillId="0" borderId="1" xfId="0" applyFont="1" applyBorder="1" applyAlignment="1">
      <alignment horizontal="center"/>
    </xf>
    <xf numFmtId="165" fontId="6" fillId="0" borderId="1" xfId="1" applyNumberFormat="1" applyFont="1" applyBorder="1" applyProtection="1"/>
    <xf numFmtId="0" fontId="6" fillId="0" borderId="0" xfId="0" applyFont="1"/>
    <xf numFmtId="44" fontId="6" fillId="0" borderId="0" xfId="0" applyNumberFormat="1" applyFont="1"/>
    <xf numFmtId="44" fontId="6" fillId="0" borderId="1" xfId="0" applyNumberFormat="1" applyFont="1" applyBorder="1"/>
    <xf numFmtId="0" fontId="14" fillId="0" borderId="0" xfId="0" applyFont="1"/>
    <xf numFmtId="0" fontId="15" fillId="0" borderId="0" xfId="0" applyFont="1"/>
    <xf numFmtId="0" fontId="13" fillId="4" borderId="1" xfId="0" applyFont="1" applyFill="1" applyBorder="1"/>
    <xf numFmtId="0" fontId="13" fillId="4" borderId="1" xfId="0" applyFont="1" applyFill="1" applyBorder="1" applyAlignment="1">
      <alignment vertical="center"/>
    </xf>
    <xf numFmtId="0" fontId="13" fillId="4" borderId="1" xfId="0" applyFont="1" applyFill="1" applyBorder="1" applyAlignment="1">
      <alignment horizontal="center" wrapText="1"/>
    </xf>
    <xf numFmtId="0" fontId="7" fillId="4" borderId="1" xfId="0" applyFont="1" applyFill="1" applyBorder="1"/>
    <xf numFmtId="165" fontId="6" fillId="5" borderId="1" xfId="1" applyNumberFormat="1" applyFont="1" applyFill="1" applyBorder="1" applyProtection="1">
      <protection locked="0"/>
    </xf>
    <xf numFmtId="0" fontId="17" fillId="0" borderId="0" xfId="0" applyFont="1"/>
    <xf numFmtId="0" fontId="19" fillId="4" borderId="1" xfId="0" applyFont="1" applyFill="1" applyBorder="1" applyAlignment="1">
      <alignment horizontal="center" wrapText="1"/>
    </xf>
    <xf numFmtId="0" fontId="13" fillId="4" borderId="5" xfId="0" applyFont="1" applyFill="1" applyBorder="1" applyAlignment="1">
      <alignment vertical="center"/>
    </xf>
    <xf numFmtId="0" fontId="13" fillId="4" borderId="6" xfId="0" applyFont="1" applyFill="1" applyBorder="1" applyAlignment="1">
      <alignment vertical="center"/>
    </xf>
    <xf numFmtId="0" fontId="13" fillId="4" borderId="7" xfId="0" applyFont="1" applyFill="1" applyBorder="1" applyAlignment="1">
      <alignment vertical="center"/>
    </xf>
    <xf numFmtId="0" fontId="13" fillId="4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9" fillId="4" borderId="0" xfId="0" applyFont="1" applyFill="1" applyAlignment="1">
      <alignment vertical="center" wrapText="1"/>
    </xf>
    <xf numFmtId="44" fontId="0" fillId="0" borderId="1" xfId="0" applyNumberFormat="1" applyBorder="1" applyAlignment="1">
      <alignment vertical="center"/>
    </xf>
    <xf numFmtId="165" fontId="6" fillId="6" borderId="1" xfId="1" applyNumberFormat="1" applyFont="1" applyFill="1" applyBorder="1" applyProtection="1">
      <protection locked="0"/>
    </xf>
    <xf numFmtId="0" fontId="0" fillId="3" borderId="1" xfId="0" applyFill="1" applyBorder="1" applyAlignment="1">
      <alignment horizontal="left"/>
    </xf>
    <xf numFmtId="0" fontId="0" fillId="3" borderId="1" xfId="0" applyFill="1" applyBorder="1"/>
    <xf numFmtId="0" fontId="2" fillId="0" borderId="1" xfId="0" applyFont="1" applyBorder="1" applyAlignment="1">
      <alignment horizontal="center"/>
    </xf>
    <xf numFmtId="0" fontId="13" fillId="4" borderId="0" xfId="0" applyFont="1" applyFill="1" applyAlignment="1">
      <alignment horizontal="center" vertical="center" wrapText="1"/>
    </xf>
    <xf numFmtId="44" fontId="13" fillId="5" borderId="1" xfId="0" applyNumberFormat="1" applyFont="1" applyFill="1" applyBorder="1" applyProtection="1">
      <protection locked="0"/>
    </xf>
    <xf numFmtId="44" fontId="10" fillId="0" borderId="0" xfId="0" applyNumberFormat="1" applyFont="1"/>
    <xf numFmtId="44" fontId="4" fillId="0" borderId="0" xfId="0" applyNumberFormat="1" applyFont="1"/>
    <xf numFmtId="0" fontId="4" fillId="0" borderId="0" xfId="0" applyFont="1" applyAlignment="1">
      <alignment horizontal="left" vertical="top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18" fillId="0" borderId="8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9" fillId="4" borderId="0" xfId="0" applyFont="1" applyFill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4" fontId="4" fillId="0" borderId="1" xfId="0" applyNumberFormat="1" applyFont="1" applyBorder="1"/>
    <xf numFmtId="44" fontId="5" fillId="0" borderId="1" xfId="0" applyNumberFormat="1" applyFont="1" applyBorder="1"/>
    <xf numFmtId="165" fontId="1" fillId="5" borderId="1" xfId="1" applyNumberFormat="1" applyFont="1" applyFill="1" applyBorder="1" applyProtection="1">
      <protection locked="0"/>
    </xf>
    <xf numFmtId="44" fontId="0" fillId="6" borderId="1" xfId="0" applyNumberFormat="1" applyFill="1" applyBorder="1" applyAlignment="1" applyProtection="1">
      <alignment vertical="center"/>
      <protection locked="0"/>
    </xf>
    <xf numFmtId="0" fontId="21" fillId="0" borderId="0" xfId="0" applyFont="1" applyAlignment="1">
      <alignment horizontal="left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3" fillId="4" borderId="5" xfId="0" applyFont="1" applyFill="1" applyBorder="1" applyAlignment="1">
      <alignment horizontal="left" vertical="center" wrapText="1"/>
    </xf>
    <xf numFmtId="0" fontId="13" fillId="4" borderId="6" xfId="0" applyFont="1" applyFill="1" applyBorder="1" applyAlignment="1">
      <alignment horizontal="left" vertical="center" wrapText="1"/>
    </xf>
    <xf numFmtId="0" fontId="13" fillId="4" borderId="7" xfId="0" applyFont="1" applyFill="1" applyBorder="1" applyAlignment="1">
      <alignment horizontal="left" vertical="center" wrapText="1"/>
    </xf>
    <xf numFmtId="0" fontId="13" fillId="4" borderId="5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0" fontId="13" fillId="4" borderId="7" xfId="0" applyFont="1" applyFill="1" applyBorder="1" applyAlignment="1">
      <alignment horizontal="center"/>
    </xf>
    <xf numFmtId="0" fontId="20" fillId="4" borderId="9" xfId="0" applyFont="1" applyFill="1" applyBorder="1" applyAlignment="1">
      <alignment horizontal="center"/>
    </xf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 vertical="center"/>
    </xf>
    <xf numFmtId="0" fontId="20" fillId="4" borderId="6" xfId="0" applyFont="1" applyFill="1" applyBorder="1" applyAlignment="1">
      <alignment horizontal="center" vertical="center"/>
    </xf>
    <xf numFmtId="0" fontId="20" fillId="4" borderId="7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6" fillId="2" borderId="0" xfId="0" applyFont="1" applyFill="1" applyAlignment="1">
      <alignment horizontal="center"/>
    </xf>
  </cellXfs>
  <cellStyles count="4">
    <cellStyle name="Currency" xfId="1" builtinId="4"/>
    <cellStyle name="Normal" xfId="0" builtinId="0"/>
    <cellStyle name="Normal 3 2" xfId="2" xr:uid="{00000000-0005-0000-0000-000002000000}"/>
    <cellStyle name="Normal 4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3:C11"/>
  <sheetViews>
    <sheetView showGridLines="0" workbookViewId="0">
      <selection activeCell="F6" sqref="F6"/>
    </sheetView>
  </sheetViews>
  <sheetFormatPr defaultRowHeight="13.2" x14ac:dyDescent="0.25"/>
  <cols>
    <col min="2" max="2" width="13.109375" customWidth="1"/>
    <col min="3" max="3" width="68.6640625" customWidth="1"/>
  </cols>
  <sheetData>
    <row r="3" spans="2:3" x14ac:dyDescent="0.25">
      <c r="B3" s="28" t="s">
        <v>196</v>
      </c>
    </row>
    <row r="5" spans="2:3" ht="14.4" x14ac:dyDescent="0.3">
      <c r="B5" s="25" t="s">
        <v>0</v>
      </c>
      <c r="C5" s="39">
        <v>33615</v>
      </c>
    </row>
    <row r="6" spans="2:3" ht="14.4" x14ac:dyDescent="0.3">
      <c r="B6" s="25" t="s">
        <v>1</v>
      </c>
      <c r="C6" s="40" t="s">
        <v>170</v>
      </c>
    </row>
    <row r="7" spans="2:3" ht="14.4" x14ac:dyDescent="0.3">
      <c r="B7" s="25" t="s">
        <v>2</v>
      </c>
      <c r="C7" s="40" t="s">
        <v>3</v>
      </c>
    </row>
    <row r="8" spans="2:3" ht="14.4" x14ac:dyDescent="0.3">
      <c r="B8" s="25" t="s">
        <v>4</v>
      </c>
      <c r="C8" s="40" t="s">
        <v>199</v>
      </c>
    </row>
    <row r="10" spans="2:3" ht="13.8" x14ac:dyDescent="0.25">
      <c r="B10" s="59" t="s">
        <v>197</v>
      </c>
      <c r="C10" s="59"/>
    </row>
    <row r="11" spans="2:3" ht="13.8" x14ac:dyDescent="0.25">
      <c r="B11" s="59" t="s">
        <v>198</v>
      </c>
      <c r="C11" s="59"/>
    </row>
  </sheetData>
  <sheetProtection algorithmName="SHA-512" hashValue="KwJchrQTGldK/QDaJEccs3kKrFNgIYI8xEwkDlJ9UQ4HPy7vTUaA+KYI1Dbb1ER8zaeGv+9Bpe/oTwW0A5qCPg==" saltValue="93NS92Lbg54Wcv76DSGIrg==" spinCount="100000" sheet="1" objects="1" scenarios="1"/>
  <mergeCells count="2">
    <mergeCell ref="B10:C10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11C44"/>
    <pageSetUpPr fitToPage="1"/>
  </sheetPr>
  <dimension ref="A1:N128"/>
  <sheetViews>
    <sheetView showGridLines="0" tabSelected="1" zoomScaleNormal="100" workbookViewId="0">
      <selection activeCell="Q4" sqref="Q4"/>
    </sheetView>
  </sheetViews>
  <sheetFormatPr defaultColWidth="50.44140625" defaultRowHeight="14.4" x14ac:dyDescent="0.3"/>
  <cols>
    <col min="1" max="2" width="14.44140625" style="5" customWidth="1"/>
    <col min="3" max="3" width="28.109375" style="5" customWidth="1"/>
    <col min="4" max="5" width="19.33203125" style="5" customWidth="1"/>
    <col min="6" max="6" width="26.6640625" style="5" customWidth="1"/>
    <col min="7" max="7" width="11.109375" style="5" customWidth="1"/>
    <col min="8" max="12" width="13.33203125" style="5" customWidth="1"/>
    <col min="13" max="13" width="3.88671875" style="7" customWidth="1"/>
    <col min="14" max="14" width="13.33203125" style="5" customWidth="1"/>
    <col min="15" max="27" width="12.33203125" style="5" customWidth="1"/>
    <col min="28" max="16384" width="50.44140625" style="5"/>
  </cols>
  <sheetData>
    <row r="1" spans="1:14" s="21" customFormat="1" ht="21" x14ac:dyDescent="0.4">
      <c r="A1" s="22" t="s">
        <v>17</v>
      </c>
      <c r="B1" s="22"/>
    </row>
    <row r="3" spans="1:14" ht="38.25" customHeight="1" x14ac:dyDescent="0.3">
      <c r="A3" s="60" t="s">
        <v>18</v>
      </c>
      <c r="B3" s="61"/>
      <c r="C3" s="61"/>
      <c r="D3" s="61"/>
      <c r="E3" s="61"/>
      <c r="F3" s="61"/>
      <c r="H3" s="61" t="s">
        <v>19</v>
      </c>
      <c r="I3" s="61"/>
      <c r="J3" s="61"/>
      <c r="K3" s="61"/>
      <c r="L3" s="61"/>
    </row>
    <row r="4" spans="1:14" x14ac:dyDescent="0.3">
      <c r="A4" s="46"/>
      <c r="B4" s="46"/>
      <c r="C4" s="46"/>
      <c r="D4" s="46"/>
      <c r="E4" s="46"/>
      <c r="F4" s="46"/>
    </row>
    <row r="5" spans="1:14" s="11" customFormat="1" ht="28.8" x14ac:dyDescent="0.25">
      <c r="A5" s="47" t="s">
        <v>38</v>
      </c>
      <c r="B5" s="47" t="s">
        <v>6</v>
      </c>
      <c r="C5" s="47" t="s">
        <v>7</v>
      </c>
      <c r="D5" s="48" t="s">
        <v>8</v>
      </c>
      <c r="E5" s="48" t="s">
        <v>150</v>
      </c>
      <c r="F5" s="48" t="s">
        <v>151</v>
      </c>
      <c r="H5" s="42" t="s">
        <v>9</v>
      </c>
      <c r="I5" s="42" t="s">
        <v>10</v>
      </c>
      <c r="J5" s="42" t="s">
        <v>11</v>
      </c>
      <c r="K5" s="53" t="s">
        <v>158</v>
      </c>
      <c r="L5" s="53" t="s">
        <v>159</v>
      </c>
      <c r="N5" s="54" t="s">
        <v>14</v>
      </c>
    </row>
    <row r="6" spans="1:14" ht="26.4" x14ac:dyDescent="0.3">
      <c r="A6" s="49">
        <v>185045</v>
      </c>
      <c r="B6" s="50" t="s">
        <v>40</v>
      </c>
      <c r="C6" s="50" t="s">
        <v>48</v>
      </c>
      <c r="D6" s="49"/>
      <c r="E6" s="50" t="s">
        <v>101</v>
      </c>
      <c r="F6" s="50" t="s">
        <v>102</v>
      </c>
      <c r="H6" s="43">
        <v>0</v>
      </c>
      <c r="I6" s="43">
        <v>0</v>
      </c>
      <c r="J6" s="43">
        <v>0</v>
      </c>
      <c r="K6" s="43">
        <v>0</v>
      </c>
      <c r="L6" s="43">
        <v>0</v>
      </c>
      <c r="M6" s="44"/>
      <c r="N6" s="55">
        <f>SUM(H6:L6)</f>
        <v>0</v>
      </c>
    </row>
    <row r="7" spans="1:14" ht="26.4" x14ac:dyDescent="0.3">
      <c r="A7" s="49">
        <v>185046</v>
      </c>
      <c r="B7" s="50" t="s">
        <v>39</v>
      </c>
      <c r="C7" s="50" t="s">
        <v>48</v>
      </c>
      <c r="D7" s="49"/>
      <c r="E7" s="50" t="s">
        <v>101</v>
      </c>
      <c r="F7" s="50" t="s">
        <v>103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4"/>
      <c r="N7" s="55">
        <f t="shared" ref="N7:N70" si="0">SUM(H7:L7)</f>
        <v>0</v>
      </c>
    </row>
    <row r="8" spans="1:14" ht="26.4" x14ac:dyDescent="0.3">
      <c r="A8" s="49">
        <v>185047</v>
      </c>
      <c r="B8" s="51" t="s">
        <v>41</v>
      </c>
      <c r="C8" s="51" t="s">
        <v>48</v>
      </c>
      <c r="D8" s="49"/>
      <c r="E8" s="50" t="s">
        <v>101</v>
      </c>
      <c r="F8" s="50" t="s">
        <v>104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4"/>
      <c r="N8" s="55">
        <f t="shared" si="0"/>
        <v>0</v>
      </c>
    </row>
    <row r="9" spans="1:14" ht="26.4" x14ac:dyDescent="0.3">
      <c r="A9" s="49">
        <v>185048</v>
      </c>
      <c r="B9" s="51" t="s">
        <v>41</v>
      </c>
      <c r="C9" s="51" t="s">
        <v>48</v>
      </c>
      <c r="D9" s="49"/>
      <c r="E9" s="50" t="s">
        <v>101</v>
      </c>
      <c r="F9" s="50" t="s">
        <v>105</v>
      </c>
      <c r="G9" s="8"/>
      <c r="H9" s="43">
        <v>0</v>
      </c>
      <c r="I9" s="43">
        <v>0</v>
      </c>
      <c r="J9" s="43">
        <v>0</v>
      </c>
      <c r="K9" s="43">
        <v>0</v>
      </c>
      <c r="L9" s="43">
        <v>0</v>
      </c>
      <c r="M9" s="44"/>
      <c r="N9" s="55">
        <f t="shared" si="0"/>
        <v>0</v>
      </c>
    </row>
    <row r="10" spans="1:14" ht="26.4" x14ac:dyDescent="0.3">
      <c r="A10" s="49">
        <v>185049</v>
      </c>
      <c r="B10" s="51" t="s">
        <v>41</v>
      </c>
      <c r="C10" s="51" t="s">
        <v>48</v>
      </c>
      <c r="D10" s="49"/>
      <c r="E10" s="50" t="s">
        <v>101</v>
      </c>
      <c r="F10" s="50" t="s">
        <v>106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4"/>
      <c r="N10" s="55">
        <f t="shared" si="0"/>
        <v>0</v>
      </c>
    </row>
    <row r="11" spans="1:14" ht="26.4" x14ac:dyDescent="0.3">
      <c r="A11" s="49">
        <v>185050</v>
      </c>
      <c r="B11" s="51" t="s">
        <v>41</v>
      </c>
      <c r="C11" s="51" t="s">
        <v>48</v>
      </c>
      <c r="D11" s="49"/>
      <c r="E11" s="50" t="s">
        <v>101</v>
      </c>
      <c r="F11" s="50" t="s">
        <v>107</v>
      </c>
      <c r="H11" s="43">
        <v>0</v>
      </c>
      <c r="I11" s="43">
        <v>0</v>
      </c>
      <c r="J11" s="43">
        <v>0</v>
      </c>
      <c r="K11" s="43">
        <v>0</v>
      </c>
      <c r="L11" s="43">
        <v>0</v>
      </c>
      <c r="M11" s="44"/>
      <c r="N11" s="55">
        <f t="shared" si="0"/>
        <v>0</v>
      </c>
    </row>
    <row r="12" spans="1:14" ht="26.4" x14ac:dyDescent="0.3">
      <c r="A12" s="49">
        <v>185051</v>
      </c>
      <c r="B12" s="51" t="s">
        <v>41</v>
      </c>
      <c r="C12" s="51" t="s">
        <v>48</v>
      </c>
      <c r="D12" s="49"/>
      <c r="E12" s="50" t="s">
        <v>101</v>
      </c>
      <c r="F12" s="50" t="s">
        <v>108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4"/>
      <c r="N12" s="55">
        <f t="shared" si="0"/>
        <v>0</v>
      </c>
    </row>
    <row r="13" spans="1:14" ht="26.4" x14ac:dyDescent="0.3">
      <c r="A13" s="51">
        <v>185052</v>
      </c>
      <c r="B13" s="51" t="s">
        <v>41</v>
      </c>
      <c r="C13" s="51" t="s">
        <v>48</v>
      </c>
      <c r="D13" s="52"/>
      <c r="E13" s="50" t="s">
        <v>101</v>
      </c>
      <c r="F13" s="51" t="s">
        <v>109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4"/>
      <c r="N13" s="55">
        <f t="shared" si="0"/>
        <v>0</v>
      </c>
    </row>
    <row r="14" spans="1:14" ht="26.4" x14ac:dyDescent="0.3">
      <c r="A14" s="51">
        <v>185053</v>
      </c>
      <c r="B14" s="51" t="s">
        <v>41</v>
      </c>
      <c r="C14" s="51" t="s">
        <v>48</v>
      </c>
      <c r="D14" s="52"/>
      <c r="E14" s="50" t="s">
        <v>101</v>
      </c>
      <c r="F14" s="51" t="s">
        <v>110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4"/>
      <c r="N14" s="55">
        <f t="shared" si="0"/>
        <v>0</v>
      </c>
    </row>
    <row r="15" spans="1:14" ht="26.4" x14ac:dyDescent="0.3">
      <c r="A15" s="51">
        <v>185054</v>
      </c>
      <c r="B15" s="51" t="s">
        <v>42</v>
      </c>
      <c r="C15" s="51" t="s">
        <v>48</v>
      </c>
      <c r="D15" s="52"/>
      <c r="E15" s="50" t="s">
        <v>101</v>
      </c>
      <c r="F15" s="51" t="s">
        <v>104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4"/>
      <c r="N15" s="55">
        <f t="shared" si="0"/>
        <v>0</v>
      </c>
    </row>
    <row r="16" spans="1:14" ht="26.4" x14ac:dyDescent="0.3">
      <c r="A16" s="51">
        <v>185055</v>
      </c>
      <c r="B16" s="50" t="s">
        <v>42</v>
      </c>
      <c r="C16" s="50" t="s">
        <v>48</v>
      </c>
      <c r="D16" s="52"/>
      <c r="E16" s="50" t="s">
        <v>101</v>
      </c>
      <c r="F16" s="50" t="s">
        <v>105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4"/>
      <c r="N16" s="55">
        <f t="shared" si="0"/>
        <v>0</v>
      </c>
    </row>
    <row r="17" spans="1:14" ht="26.4" x14ac:dyDescent="0.3">
      <c r="A17" s="51">
        <v>185056</v>
      </c>
      <c r="B17" s="50" t="s">
        <v>42</v>
      </c>
      <c r="C17" s="50" t="s">
        <v>48</v>
      </c>
      <c r="D17" s="52"/>
      <c r="E17" s="50" t="s">
        <v>101</v>
      </c>
      <c r="F17" s="50" t="s">
        <v>106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4"/>
      <c r="N17" s="55">
        <f t="shared" si="0"/>
        <v>0</v>
      </c>
    </row>
    <row r="18" spans="1:14" ht="26.4" x14ac:dyDescent="0.3">
      <c r="A18" s="51">
        <v>185057</v>
      </c>
      <c r="B18" s="51" t="s">
        <v>42</v>
      </c>
      <c r="C18" s="51" t="s">
        <v>48</v>
      </c>
      <c r="D18" s="52"/>
      <c r="E18" s="50" t="s">
        <v>101</v>
      </c>
      <c r="F18" s="50" t="s">
        <v>107</v>
      </c>
      <c r="H18" s="43">
        <v>0</v>
      </c>
      <c r="I18" s="43">
        <v>0</v>
      </c>
      <c r="J18" s="43">
        <v>0</v>
      </c>
      <c r="K18" s="43">
        <v>0</v>
      </c>
      <c r="L18" s="43">
        <v>0</v>
      </c>
      <c r="M18" s="44"/>
      <c r="N18" s="55">
        <f t="shared" si="0"/>
        <v>0</v>
      </c>
    </row>
    <row r="19" spans="1:14" ht="26.4" x14ac:dyDescent="0.3">
      <c r="A19" s="51">
        <v>185058</v>
      </c>
      <c r="B19" s="51" t="s">
        <v>42</v>
      </c>
      <c r="C19" s="51" t="s">
        <v>48</v>
      </c>
      <c r="D19" s="52"/>
      <c r="E19" s="50" t="s">
        <v>101</v>
      </c>
      <c r="F19" s="50" t="s">
        <v>108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4"/>
      <c r="N19" s="55">
        <f t="shared" si="0"/>
        <v>0</v>
      </c>
    </row>
    <row r="20" spans="1:14" ht="26.4" x14ac:dyDescent="0.3">
      <c r="A20" s="51">
        <v>185059</v>
      </c>
      <c r="B20" s="51" t="s">
        <v>42</v>
      </c>
      <c r="C20" s="51" t="s">
        <v>48</v>
      </c>
      <c r="D20" s="52"/>
      <c r="E20" s="50" t="s">
        <v>101</v>
      </c>
      <c r="F20" s="50" t="s">
        <v>109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4"/>
      <c r="N20" s="55">
        <f t="shared" si="0"/>
        <v>0</v>
      </c>
    </row>
    <row r="21" spans="1:14" ht="26.4" x14ac:dyDescent="0.3">
      <c r="A21" s="51">
        <v>185060</v>
      </c>
      <c r="B21" s="51" t="s">
        <v>42</v>
      </c>
      <c r="C21" s="51" t="s">
        <v>48</v>
      </c>
      <c r="D21" s="52"/>
      <c r="E21" s="50" t="s">
        <v>101</v>
      </c>
      <c r="F21" s="50" t="s">
        <v>110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4"/>
      <c r="N21" s="55">
        <f t="shared" si="0"/>
        <v>0</v>
      </c>
    </row>
    <row r="22" spans="1:14" ht="26.4" x14ac:dyDescent="0.3">
      <c r="A22" s="51">
        <v>185061</v>
      </c>
      <c r="B22" s="51" t="s">
        <v>42</v>
      </c>
      <c r="C22" s="51" t="s">
        <v>48</v>
      </c>
      <c r="D22" s="52"/>
      <c r="E22" s="50" t="s">
        <v>101</v>
      </c>
      <c r="F22" s="50" t="s">
        <v>111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4"/>
      <c r="N22" s="55">
        <f t="shared" si="0"/>
        <v>0</v>
      </c>
    </row>
    <row r="23" spans="1:14" ht="26.4" x14ac:dyDescent="0.3">
      <c r="A23" s="51">
        <v>185062</v>
      </c>
      <c r="B23" s="51" t="s">
        <v>42</v>
      </c>
      <c r="C23" s="51" t="s">
        <v>48</v>
      </c>
      <c r="D23" s="52"/>
      <c r="E23" s="50" t="s">
        <v>101</v>
      </c>
      <c r="F23" s="51" t="s">
        <v>112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4"/>
      <c r="N23" s="55">
        <f t="shared" si="0"/>
        <v>0</v>
      </c>
    </row>
    <row r="24" spans="1:14" ht="26.4" x14ac:dyDescent="0.3">
      <c r="A24" s="51">
        <v>185063</v>
      </c>
      <c r="B24" s="51" t="s">
        <v>42</v>
      </c>
      <c r="C24" s="51" t="s">
        <v>48</v>
      </c>
      <c r="D24" s="52"/>
      <c r="E24" s="50" t="s">
        <v>101</v>
      </c>
      <c r="F24" s="51" t="s">
        <v>113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4"/>
      <c r="N24" s="55">
        <f t="shared" si="0"/>
        <v>0</v>
      </c>
    </row>
    <row r="25" spans="1:14" ht="26.4" x14ac:dyDescent="0.3">
      <c r="A25" s="51">
        <v>185064</v>
      </c>
      <c r="B25" s="51" t="s">
        <v>42</v>
      </c>
      <c r="C25" s="51" t="s">
        <v>48</v>
      </c>
      <c r="D25" s="52"/>
      <c r="E25" s="50" t="s">
        <v>101</v>
      </c>
      <c r="F25" s="51" t="s">
        <v>114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4"/>
      <c r="N25" s="55">
        <f t="shared" si="0"/>
        <v>0</v>
      </c>
    </row>
    <row r="26" spans="1:14" ht="26.4" x14ac:dyDescent="0.3">
      <c r="A26" s="51">
        <v>185065</v>
      </c>
      <c r="B26" s="51" t="s">
        <v>42</v>
      </c>
      <c r="C26" s="51" t="s">
        <v>48</v>
      </c>
      <c r="D26" s="52"/>
      <c r="E26" s="50" t="s">
        <v>101</v>
      </c>
      <c r="F26" s="51" t="s">
        <v>115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4"/>
      <c r="N26" s="55">
        <f t="shared" si="0"/>
        <v>0</v>
      </c>
    </row>
    <row r="27" spans="1:14" ht="26.4" x14ac:dyDescent="0.3">
      <c r="A27" s="51">
        <v>185066</v>
      </c>
      <c r="B27" s="51" t="s">
        <v>42</v>
      </c>
      <c r="C27" s="51" t="s">
        <v>48</v>
      </c>
      <c r="D27" s="52"/>
      <c r="E27" s="50" t="s">
        <v>101</v>
      </c>
      <c r="F27" s="51" t="s">
        <v>116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4"/>
      <c r="N27" s="55">
        <f t="shared" si="0"/>
        <v>0</v>
      </c>
    </row>
    <row r="28" spans="1:14" ht="26.4" x14ac:dyDescent="0.3">
      <c r="A28" s="51">
        <v>185067</v>
      </c>
      <c r="B28" s="51" t="s">
        <v>42</v>
      </c>
      <c r="C28" s="51" t="s">
        <v>48</v>
      </c>
      <c r="D28" s="52"/>
      <c r="E28" s="50" t="s">
        <v>101</v>
      </c>
      <c r="F28" s="51" t="s">
        <v>117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4"/>
      <c r="N28" s="55">
        <f t="shared" si="0"/>
        <v>0</v>
      </c>
    </row>
    <row r="29" spans="1:14" ht="26.4" x14ac:dyDescent="0.3">
      <c r="A29" s="51"/>
      <c r="B29" s="51"/>
      <c r="C29" s="51"/>
      <c r="D29" s="52"/>
      <c r="E29" s="50" t="s">
        <v>101</v>
      </c>
      <c r="F29" s="51" t="s">
        <v>117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4"/>
      <c r="N29" s="55">
        <f t="shared" si="0"/>
        <v>0</v>
      </c>
    </row>
    <row r="30" spans="1:14" ht="26.4" x14ac:dyDescent="0.3">
      <c r="A30" s="51">
        <v>185068</v>
      </c>
      <c r="B30" s="51" t="s">
        <v>42</v>
      </c>
      <c r="C30" s="51" t="s">
        <v>48</v>
      </c>
      <c r="D30" s="52"/>
      <c r="E30" s="50" t="s">
        <v>101</v>
      </c>
      <c r="F30" s="51" t="s">
        <v>118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4"/>
      <c r="N30" s="55">
        <f t="shared" si="0"/>
        <v>0</v>
      </c>
    </row>
    <row r="31" spans="1:14" ht="26.4" x14ac:dyDescent="0.3">
      <c r="A31" s="51">
        <v>185069</v>
      </c>
      <c r="B31" s="51" t="s">
        <v>42</v>
      </c>
      <c r="C31" s="51" t="s">
        <v>48</v>
      </c>
      <c r="D31" s="52"/>
      <c r="E31" s="50" t="s">
        <v>101</v>
      </c>
      <c r="F31" s="51" t="s">
        <v>119</v>
      </c>
      <c r="H31" s="43">
        <v>0</v>
      </c>
      <c r="I31" s="43">
        <v>0</v>
      </c>
      <c r="J31" s="43">
        <v>0</v>
      </c>
      <c r="K31" s="43">
        <v>0</v>
      </c>
      <c r="L31" s="43">
        <v>0</v>
      </c>
      <c r="M31" s="44"/>
      <c r="N31" s="55">
        <f t="shared" si="0"/>
        <v>0</v>
      </c>
    </row>
    <row r="32" spans="1:14" ht="26.4" x14ac:dyDescent="0.3">
      <c r="A32" s="51">
        <v>185070</v>
      </c>
      <c r="B32" s="51" t="s">
        <v>42</v>
      </c>
      <c r="C32" s="51" t="s">
        <v>48</v>
      </c>
      <c r="D32" s="52"/>
      <c r="E32" s="50" t="s">
        <v>101</v>
      </c>
      <c r="F32" s="51" t="s">
        <v>120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4"/>
      <c r="N32" s="55">
        <f t="shared" si="0"/>
        <v>0</v>
      </c>
    </row>
    <row r="33" spans="1:14" ht="26.4" x14ac:dyDescent="0.3">
      <c r="A33" s="51"/>
      <c r="B33" s="51" t="s">
        <v>42</v>
      </c>
      <c r="C33" s="51" t="s">
        <v>48</v>
      </c>
      <c r="D33" s="52"/>
      <c r="E33" s="50" t="s">
        <v>101</v>
      </c>
      <c r="F33" s="51" t="s">
        <v>121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4"/>
      <c r="N33" s="55">
        <f t="shared" si="0"/>
        <v>0</v>
      </c>
    </row>
    <row r="34" spans="1:14" ht="26.4" x14ac:dyDescent="0.3">
      <c r="A34" s="51"/>
      <c r="B34" s="51" t="s">
        <v>42</v>
      </c>
      <c r="C34" s="51" t="s">
        <v>48</v>
      </c>
      <c r="D34" s="52"/>
      <c r="E34" s="50" t="s">
        <v>101</v>
      </c>
      <c r="F34" s="51" t="s">
        <v>122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4"/>
      <c r="N34" s="55">
        <f t="shared" si="0"/>
        <v>0</v>
      </c>
    </row>
    <row r="35" spans="1:14" ht="26.4" x14ac:dyDescent="0.3">
      <c r="A35" s="51"/>
      <c r="B35" s="51" t="s">
        <v>42</v>
      </c>
      <c r="C35" s="51" t="s">
        <v>48</v>
      </c>
      <c r="D35" s="52"/>
      <c r="E35" s="50" t="s">
        <v>101</v>
      </c>
      <c r="F35" s="51" t="s">
        <v>123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4"/>
      <c r="N35" s="55">
        <f t="shared" si="0"/>
        <v>0</v>
      </c>
    </row>
    <row r="36" spans="1:14" ht="26.4" x14ac:dyDescent="0.3">
      <c r="A36" s="51"/>
      <c r="B36" s="51" t="s">
        <v>42</v>
      </c>
      <c r="C36" s="51" t="s">
        <v>48</v>
      </c>
      <c r="D36" s="52"/>
      <c r="E36" s="50" t="s">
        <v>101</v>
      </c>
      <c r="F36" s="51" t="s">
        <v>124</v>
      </c>
      <c r="G36" s="6"/>
      <c r="H36" s="43">
        <v>0</v>
      </c>
      <c r="I36" s="43">
        <v>0</v>
      </c>
      <c r="J36" s="43">
        <v>0</v>
      </c>
      <c r="K36" s="43">
        <v>0</v>
      </c>
      <c r="L36" s="43">
        <v>0</v>
      </c>
      <c r="M36" s="44"/>
      <c r="N36" s="55">
        <f t="shared" si="0"/>
        <v>0</v>
      </c>
    </row>
    <row r="37" spans="1:14" ht="26.4" x14ac:dyDescent="0.3">
      <c r="A37" s="51"/>
      <c r="B37" s="51" t="s">
        <v>42</v>
      </c>
      <c r="C37" s="51" t="s">
        <v>48</v>
      </c>
      <c r="D37" s="52"/>
      <c r="E37" s="50" t="s">
        <v>101</v>
      </c>
      <c r="F37" s="51" t="s">
        <v>125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4"/>
      <c r="N37" s="55">
        <f t="shared" si="0"/>
        <v>0</v>
      </c>
    </row>
    <row r="38" spans="1:14" ht="26.4" x14ac:dyDescent="0.3">
      <c r="A38" s="51"/>
      <c r="B38" s="51" t="s">
        <v>42</v>
      </c>
      <c r="C38" s="51" t="s">
        <v>48</v>
      </c>
      <c r="D38" s="52"/>
      <c r="E38" s="50" t="s">
        <v>101</v>
      </c>
      <c r="F38" s="51" t="s">
        <v>126</v>
      </c>
      <c r="G38" s="6"/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4"/>
      <c r="N38" s="55">
        <f t="shared" si="0"/>
        <v>0</v>
      </c>
    </row>
    <row r="39" spans="1:14" ht="26.4" x14ac:dyDescent="0.3">
      <c r="A39" s="51"/>
      <c r="B39" s="51" t="s">
        <v>42</v>
      </c>
      <c r="C39" s="51" t="s">
        <v>48</v>
      </c>
      <c r="D39" s="52"/>
      <c r="E39" s="50" t="s">
        <v>101</v>
      </c>
      <c r="F39" s="51" t="s">
        <v>127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4"/>
      <c r="N39" s="55">
        <f t="shared" si="0"/>
        <v>0</v>
      </c>
    </row>
    <row r="40" spans="1:14" ht="26.4" x14ac:dyDescent="0.3">
      <c r="A40" s="51"/>
      <c r="B40" s="51" t="s">
        <v>42</v>
      </c>
      <c r="C40" s="51" t="s">
        <v>48</v>
      </c>
      <c r="D40" s="52"/>
      <c r="E40" s="50" t="s">
        <v>101</v>
      </c>
      <c r="F40" s="51" t="s">
        <v>128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4"/>
      <c r="N40" s="55">
        <f t="shared" si="0"/>
        <v>0</v>
      </c>
    </row>
    <row r="41" spans="1:14" ht="26.4" x14ac:dyDescent="0.3">
      <c r="A41" s="51"/>
      <c r="B41" s="51" t="s">
        <v>42</v>
      </c>
      <c r="C41" s="51" t="s">
        <v>48</v>
      </c>
      <c r="D41" s="52"/>
      <c r="E41" s="50" t="s">
        <v>101</v>
      </c>
      <c r="F41" s="51" t="s">
        <v>129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4"/>
      <c r="N41" s="55">
        <f t="shared" si="0"/>
        <v>0</v>
      </c>
    </row>
    <row r="42" spans="1:14" ht="26.4" x14ac:dyDescent="0.3">
      <c r="A42" s="51">
        <v>185071</v>
      </c>
      <c r="B42" s="51"/>
      <c r="C42" s="51" t="s">
        <v>49</v>
      </c>
      <c r="D42" s="52" t="s">
        <v>56</v>
      </c>
      <c r="E42" s="50" t="s">
        <v>101</v>
      </c>
      <c r="F42" s="51" t="s">
        <v>130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4"/>
      <c r="N42" s="55">
        <f t="shared" si="0"/>
        <v>0</v>
      </c>
    </row>
    <row r="43" spans="1:14" ht="26.4" x14ac:dyDescent="0.3">
      <c r="A43" s="51">
        <v>185072</v>
      </c>
      <c r="B43" s="51"/>
      <c r="C43" s="51" t="s">
        <v>49</v>
      </c>
      <c r="D43" s="52" t="s">
        <v>57</v>
      </c>
      <c r="E43" s="50" t="s">
        <v>101</v>
      </c>
      <c r="F43" s="51" t="s">
        <v>130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4"/>
      <c r="N43" s="55">
        <f t="shared" si="0"/>
        <v>0</v>
      </c>
    </row>
    <row r="44" spans="1:14" ht="26.4" x14ac:dyDescent="0.3">
      <c r="A44" s="51">
        <v>185073</v>
      </c>
      <c r="B44" s="51"/>
      <c r="C44" s="51" t="s">
        <v>49</v>
      </c>
      <c r="D44" s="52" t="s">
        <v>58</v>
      </c>
      <c r="E44" s="50" t="s">
        <v>101</v>
      </c>
      <c r="F44" s="51" t="s">
        <v>130</v>
      </c>
      <c r="H44" s="43">
        <v>0</v>
      </c>
      <c r="I44" s="43">
        <v>0</v>
      </c>
      <c r="J44" s="43">
        <v>0</v>
      </c>
      <c r="K44" s="43">
        <v>0</v>
      </c>
      <c r="L44" s="43">
        <v>0</v>
      </c>
      <c r="M44" s="44"/>
      <c r="N44" s="55">
        <f t="shared" si="0"/>
        <v>0</v>
      </c>
    </row>
    <row r="45" spans="1:14" ht="26.4" x14ac:dyDescent="0.3">
      <c r="A45" s="51">
        <v>185074</v>
      </c>
      <c r="B45" s="51"/>
      <c r="C45" s="51" t="s">
        <v>49</v>
      </c>
      <c r="D45" s="52" t="s">
        <v>59</v>
      </c>
      <c r="E45" s="50" t="s">
        <v>101</v>
      </c>
      <c r="F45" s="51" t="s">
        <v>130</v>
      </c>
      <c r="H45" s="43">
        <v>0</v>
      </c>
      <c r="I45" s="43">
        <v>0</v>
      </c>
      <c r="J45" s="43">
        <v>0</v>
      </c>
      <c r="K45" s="43">
        <v>0</v>
      </c>
      <c r="L45" s="43">
        <v>0</v>
      </c>
      <c r="M45" s="44"/>
      <c r="N45" s="55">
        <f t="shared" si="0"/>
        <v>0</v>
      </c>
    </row>
    <row r="46" spans="1:14" ht="26.4" x14ac:dyDescent="0.3">
      <c r="A46" s="51">
        <v>185075</v>
      </c>
      <c r="B46" s="51"/>
      <c r="C46" s="51" t="s">
        <v>49</v>
      </c>
      <c r="D46" s="52" t="s">
        <v>60</v>
      </c>
      <c r="E46" s="50" t="s">
        <v>101</v>
      </c>
      <c r="F46" s="51" t="s">
        <v>130</v>
      </c>
      <c r="H46" s="43">
        <v>0</v>
      </c>
      <c r="I46" s="43">
        <v>0</v>
      </c>
      <c r="J46" s="43">
        <v>0</v>
      </c>
      <c r="K46" s="43">
        <v>0</v>
      </c>
      <c r="L46" s="43">
        <v>0</v>
      </c>
      <c r="M46" s="44"/>
      <c r="N46" s="55">
        <f t="shared" si="0"/>
        <v>0</v>
      </c>
    </row>
    <row r="47" spans="1:14" ht="26.4" x14ac:dyDescent="0.3">
      <c r="A47" s="51">
        <v>185076</v>
      </c>
      <c r="B47" s="51"/>
      <c r="C47" s="51" t="s">
        <v>49</v>
      </c>
      <c r="D47" s="52" t="s">
        <v>61</v>
      </c>
      <c r="E47" s="50" t="s">
        <v>101</v>
      </c>
      <c r="F47" s="51" t="s">
        <v>130</v>
      </c>
      <c r="H47" s="43">
        <v>0</v>
      </c>
      <c r="I47" s="43">
        <v>0</v>
      </c>
      <c r="J47" s="43">
        <v>0</v>
      </c>
      <c r="K47" s="43">
        <v>0</v>
      </c>
      <c r="L47" s="43">
        <v>0</v>
      </c>
      <c r="M47" s="44"/>
      <c r="N47" s="55">
        <f t="shared" si="0"/>
        <v>0</v>
      </c>
    </row>
    <row r="48" spans="1:14" ht="26.4" x14ac:dyDescent="0.3">
      <c r="A48" s="51">
        <v>185077</v>
      </c>
      <c r="B48" s="51"/>
      <c r="C48" s="51" t="s">
        <v>49</v>
      </c>
      <c r="D48" s="52" t="s">
        <v>62</v>
      </c>
      <c r="E48" s="50" t="s">
        <v>101</v>
      </c>
      <c r="F48" s="51" t="s">
        <v>131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4"/>
      <c r="N48" s="55">
        <f t="shared" si="0"/>
        <v>0</v>
      </c>
    </row>
    <row r="49" spans="1:14" ht="26.4" x14ac:dyDescent="0.3">
      <c r="A49" s="51">
        <v>185078</v>
      </c>
      <c r="B49" s="51"/>
      <c r="C49" s="51" t="s">
        <v>49</v>
      </c>
      <c r="D49" s="52" t="s">
        <v>63</v>
      </c>
      <c r="E49" s="50" t="s">
        <v>101</v>
      </c>
      <c r="F49" s="51" t="s">
        <v>131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4"/>
      <c r="N49" s="55">
        <f t="shared" si="0"/>
        <v>0</v>
      </c>
    </row>
    <row r="50" spans="1:14" ht="26.4" x14ac:dyDescent="0.3">
      <c r="A50" s="51">
        <v>185079</v>
      </c>
      <c r="B50" s="51"/>
      <c r="C50" s="51" t="s">
        <v>49</v>
      </c>
      <c r="D50" s="52" t="s">
        <v>64</v>
      </c>
      <c r="E50" s="50" t="s">
        <v>101</v>
      </c>
      <c r="F50" s="51" t="s">
        <v>132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4"/>
      <c r="N50" s="55">
        <f t="shared" si="0"/>
        <v>0</v>
      </c>
    </row>
    <row r="51" spans="1:14" ht="26.4" x14ac:dyDescent="0.3">
      <c r="A51" s="51">
        <v>185080</v>
      </c>
      <c r="B51" s="51"/>
      <c r="C51" s="51" t="s">
        <v>49</v>
      </c>
      <c r="D51" s="52" t="s">
        <v>65</v>
      </c>
      <c r="E51" s="50" t="s">
        <v>101</v>
      </c>
      <c r="F51" s="51" t="s">
        <v>132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4"/>
      <c r="N51" s="55">
        <f t="shared" si="0"/>
        <v>0</v>
      </c>
    </row>
    <row r="52" spans="1:14" ht="26.4" x14ac:dyDescent="0.3">
      <c r="A52" s="51">
        <v>185081</v>
      </c>
      <c r="B52" s="51"/>
      <c r="C52" s="51" t="s">
        <v>49</v>
      </c>
      <c r="D52" s="52" t="s">
        <v>66</v>
      </c>
      <c r="E52" s="50" t="s">
        <v>101</v>
      </c>
      <c r="F52" s="51" t="s">
        <v>132</v>
      </c>
      <c r="H52" s="43">
        <v>0</v>
      </c>
      <c r="I52" s="43">
        <v>0</v>
      </c>
      <c r="J52" s="43">
        <v>0</v>
      </c>
      <c r="K52" s="43">
        <v>0</v>
      </c>
      <c r="L52" s="43">
        <v>0</v>
      </c>
      <c r="M52" s="44"/>
      <c r="N52" s="55">
        <f t="shared" si="0"/>
        <v>0</v>
      </c>
    </row>
    <row r="53" spans="1:14" ht="26.4" x14ac:dyDescent="0.3">
      <c r="A53" s="51">
        <v>185082</v>
      </c>
      <c r="B53" s="51"/>
      <c r="C53" s="51" t="s">
        <v>49</v>
      </c>
      <c r="D53" s="52" t="s">
        <v>67</v>
      </c>
      <c r="E53" s="50" t="s">
        <v>101</v>
      </c>
      <c r="F53" s="51" t="s">
        <v>132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4"/>
      <c r="N53" s="55">
        <f t="shared" si="0"/>
        <v>0</v>
      </c>
    </row>
    <row r="54" spans="1:14" ht="26.4" x14ac:dyDescent="0.3">
      <c r="A54" s="51">
        <v>185083</v>
      </c>
      <c r="B54" s="51"/>
      <c r="C54" s="51" t="s">
        <v>49</v>
      </c>
      <c r="D54" s="52" t="s">
        <v>68</v>
      </c>
      <c r="E54" s="50" t="s">
        <v>101</v>
      </c>
      <c r="F54" s="51" t="s">
        <v>132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4"/>
      <c r="N54" s="55">
        <f t="shared" si="0"/>
        <v>0</v>
      </c>
    </row>
    <row r="55" spans="1:14" ht="26.4" x14ac:dyDescent="0.3">
      <c r="A55" s="51">
        <v>185084</v>
      </c>
      <c r="B55" s="51"/>
      <c r="C55" s="51" t="s">
        <v>49</v>
      </c>
      <c r="D55" s="52" t="s">
        <v>69</v>
      </c>
      <c r="E55" s="50" t="s">
        <v>101</v>
      </c>
      <c r="F55" s="51" t="s">
        <v>132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4"/>
      <c r="N55" s="55">
        <f t="shared" si="0"/>
        <v>0</v>
      </c>
    </row>
    <row r="56" spans="1:14" ht="26.4" x14ac:dyDescent="0.3">
      <c r="A56" s="51">
        <v>185085</v>
      </c>
      <c r="B56" s="51"/>
      <c r="C56" s="51" t="s">
        <v>49</v>
      </c>
      <c r="D56" s="52" t="s">
        <v>70</v>
      </c>
      <c r="E56" s="50" t="s">
        <v>101</v>
      </c>
      <c r="F56" s="51" t="s">
        <v>132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4"/>
      <c r="N56" s="55">
        <f t="shared" si="0"/>
        <v>0</v>
      </c>
    </row>
    <row r="57" spans="1:14" ht="26.4" x14ac:dyDescent="0.3">
      <c r="A57" s="51">
        <v>185086</v>
      </c>
      <c r="B57" s="51"/>
      <c r="C57" s="51" t="s">
        <v>49</v>
      </c>
      <c r="D57" s="52" t="s">
        <v>71</v>
      </c>
      <c r="E57" s="50" t="s">
        <v>101</v>
      </c>
      <c r="F57" s="51" t="s">
        <v>132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4"/>
      <c r="N57" s="55">
        <f t="shared" si="0"/>
        <v>0</v>
      </c>
    </row>
    <row r="58" spans="1:14" ht="26.4" x14ac:dyDescent="0.3">
      <c r="A58" s="51">
        <v>185087</v>
      </c>
      <c r="B58" s="51"/>
      <c r="C58" s="51" t="s">
        <v>49</v>
      </c>
      <c r="D58" s="52" t="s">
        <v>72</v>
      </c>
      <c r="E58" s="50" t="s">
        <v>101</v>
      </c>
      <c r="F58" s="51" t="s">
        <v>133</v>
      </c>
      <c r="H58" s="43">
        <v>0</v>
      </c>
      <c r="I58" s="43">
        <v>0</v>
      </c>
      <c r="J58" s="43">
        <v>0</v>
      </c>
      <c r="K58" s="43">
        <v>0</v>
      </c>
      <c r="L58" s="43">
        <v>0</v>
      </c>
      <c r="M58" s="44"/>
      <c r="N58" s="55">
        <f t="shared" si="0"/>
        <v>0</v>
      </c>
    </row>
    <row r="59" spans="1:14" ht="26.4" x14ac:dyDescent="0.3">
      <c r="A59" s="51">
        <v>185088</v>
      </c>
      <c r="B59" s="51"/>
      <c r="C59" s="51" t="s">
        <v>49</v>
      </c>
      <c r="D59" s="52" t="s">
        <v>73</v>
      </c>
      <c r="E59" s="50" t="s">
        <v>101</v>
      </c>
      <c r="F59" s="51" t="s">
        <v>133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4"/>
      <c r="N59" s="55">
        <f t="shared" si="0"/>
        <v>0</v>
      </c>
    </row>
    <row r="60" spans="1:14" ht="26.4" x14ac:dyDescent="0.3">
      <c r="A60" s="51">
        <v>185089</v>
      </c>
      <c r="B60" s="51"/>
      <c r="C60" s="51" t="s">
        <v>49</v>
      </c>
      <c r="D60" s="52" t="s">
        <v>74</v>
      </c>
      <c r="E60" s="50" t="s">
        <v>101</v>
      </c>
      <c r="F60" s="51" t="s">
        <v>133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4"/>
      <c r="N60" s="55">
        <f t="shared" si="0"/>
        <v>0</v>
      </c>
    </row>
    <row r="61" spans="1:14" ht="26.4" x14ac:dyDescent="0.3">
      <c r="A61" s="51">
        <v>185090</v>
      </c>
      <c r="B61" s="51"/>
      <c r="C61" s="51" t="s">
        <v>49</v>
      </c>
      <c r="D61" s="52" t="s">
        <v>75</v>
      </c>
      <c r="E61" s="50" t="s">
        <v>101</v>
      </c>
      <c r="F61" s="51" t="s">
        <v>133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4"/>
      <c r="N61" s="55">
        <f t="shared" si="0"/>
        <v>0</v>
      </c>
    </row>
    <row r="62" spans="1:14" ht="26.4" x14ac:dyDescent="0.3">
      <c r="A62" s="51">
        <v>185091</v>
      </c>
      <c r="B62" s="51"/>
      <c r="C62" s="51" t="s">
        <v>49</v>
      </c>
      <c r="D62" s="52" t="s">
        <v>76</v>
      </c>
      <c r="E62" s="50" t="s">
        <v>101</v>
      </c>
      <c r="F62" s="51" t="s">
        <v>134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4"/>
      <c r="N62" s="55">
        <f t="shared" si="0"/>
        <v>0</v>
      </c>
    </row>
    <row r="63" spans="1:14" ht="26.4" x14ac:dyDescent="0.3">
      <c r="A63" s="51">
        <v>185092</v>
      </c>
      <c r="B63" s="51"/>
      <c r="C63" s="51" t="s">
        <v>49</v>
      </c>
      <c r="D63" s="52" t="s">
        <v>77</v>
      </c>
      <c r="E63" s="50" t="s">
        <v>101</v>
      </c>
      <c r="F63" s="51" t="s">
        <v>134</v>
      </c>
      <c r="H63" s="43">
        <v>0</v>
      </c>
      <c r="I63" s="43">
        <v>0</v>
      </c>
      <c r="J63" s="43">
        <v>0</v>
      </c>
      <c r="K63" s="43">
        <v>0</v>
      </c>
      <c r="L63" s="43">
        <v>0</v>
      </c>
      <c r="M63" s="44"/>
      <c r="N63" s="55">
        <f t="shared" si="0"/>
        <v>0</v>
      </c>
    </row>
    <row r="64" spans="1:14" ht="26.4" x14ac:dyDescent="0.3">
      <c r="A64" s="51">
        <v>185093</v>
      </c>
      <c r="B64" s="51"/>
      <c r="C64" s="51" t="s">
        <v>49</v>
      </c>
      <c r="D64" s="52" t="s">
        <v>78</v>
      </c>
      <c r="E64" s="50" t="s">
        <v>101</v>
      </c>
      <c r="F64" s="51" t="s">
        <v>134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4"/>
      <c r="N64" s="55">
        <f t="shared" si="0"/>
        <v>0</v>
      </c>
    </row>
    <row r="65" spans="1:14" ht="26.4" x14ac:dyDescent="0.3">
      <c r="A65" s="51">
        <v>185094</v>
      </c>
      <c r="B65" s="51"/>
      <c r="C65" s="51" t="s">
        <v>49</v>
      </c>
      <c r="D65" s="52" t="s">
        <v>79</v>
      </c>
      <c r="E65" s="50" t="s">
        <v>101</v>
      </c>
      <c r="F65" s="51" t="s">
        <v>134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4"/>
      <c r="N65" s="55">
        <f t="shared" si="0"/>
        <v>0</v>
      </c>
    </row>
    <row r="66" spans="1:14" ht="26.4" x14ac:dyDescent="0.3">
      <c r="A66" s="51">
        <v>185095</v>
      </c>
      <c r="B66" s="51"/>
      <c r="C66" s="51" t="s">
        <v>49</v>
      </c>
      <c r="D66" s="52" t="s">
        <v>80</v>
      </c>
      <c r="E66" s="50" t="s">
        <v>101</v>
      </c>
      <c r="F66" s="51" t="s">
        <v>134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4"/>
      <c r="N66" s="55">
        <f t="shared" si="0"/>
        <v>0</v>
      </c>
    </row>
    <row r="67" spans="1:14" ht="26.4" x14ac:dyDescent="0.3">
      <c r="A67" s="51">
        <v>185096</v>
      </c>
      <c r="B67" s="51"/>
      <c r="C67" s="51" t="s">
        <v>49</v>
      </c>
      <c r="D67" s="52" t="s">
        <v>81</v>
      </c>
      <c r="E67" s="50" t="s">
        <v>101</v>
      </c>
      <c r="F67" s="51" t="s">
        <v>134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4"/>
      <c r="N67" s="55">
        <f t="shared" si="0"/>
        <v>0</v>
      </c>
    </row>
    <row r="68" spans="1:14" ht="26.4" x14ac:dyDescent="0.3">
      <c r="A68" s="51">
        <v>185097</v>
      </c>
      <c r="B68" s="51"/>
      <c r="C68" s="51" t="s">
        <v>49</v>
      </c>
      <c r="D68" s="52" t="s">
        <v>82</v>
      </c>
      <c r="E68" s="50" t="s">
        <v>101</v>
      </c>
      <c r="F68" s="51" t="s">
        <v>134</v>
      </c>
      <c r="H68" s="43">
        <v>0</v>
      </c>
      <c r="I68" s="43">
        <v>0</v>
      </c>
      <c r="J68" s="43">
        <v>0</v>
      </c>
      <c r="K68" s="43">
        <v>0</v>
      </c>
      <c r="L68" s="43">
        <v>0</v>
      </c>
      <c r="M68" s="44"/>
      <c r="N68" s="55">
        <f t="shared" si="0"/>
        <v>0</v>
      </c>
    </row>
    <row r="69" spans="1:14" ht="26.4" x14ac:dyDescent="0.3">
      <c r="A69" s="51">
        <v>185098</v>
      </c>
      <c r="B69" s="51"/>
      <c r="C69" s="51" t="s">
        <v>49</v>
      </c>
      <c r="D69" s="52" t="s">
        <v>83</v>
      </c>
      <c r="E69" s="50" t="s">
        <v>101</v>
      </c>
      <c r="F69" s="51" t="s">
        <v>134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4"/>
      <c r="N69" s="55">
        <f t="shared" si="0"/>
        <v>0</v>
      </c>
    </row>
    <row r="70" spans="1:14" ht="26.4" x14ac:dyDescent="0.3">
      <c r="A70" s="51">
        <v>185099</v>
      </c>
      <c r="B70" s="51"/>
      <c r="C70" s="51" t="s">
        <v>49</v>
      </c>
      <c r="D70" s="52" t="s">
        <v>84</v>
      </c>
      <c r="E70" s="50" t="s">
        <v>101</v>
      </c>
      <c r="F70" s="51" t="s">
        <v>135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4"/>
      <c r="N70" s="55">
        <f t="shared" si="0"/>
        <v>0</v>
      </c>
    </row>
    <row r="71" spans="1:14" ht="26.4" x14ac:dyDescent="0.3">
      <c r="A71" s="51">
        <v>185100</v>
      </c>
      <c r="B71" s="51"/>
      <c r="C71" s="51" t="s">
        <v>49</v>
      </c>
      <c r="D71" s="52" t="s">
        <v>85</v>
      </c>
      <c r="E71" s="50" t="s">
        <v>101</v>
      </c>
      <c r="F71" s="51" t="s">
        <v>135</v>
      </c>
      <c r="H71" s="43">
        <v>0</v>
      </c>
      <c r="I71" s="43">
        <v>0</v>
      </c>
      <c r="J71" s="43">
        <v>0</v>
      </c>
      <c r="K71" s="43">
        <v>0</v>
      </c>
      <c r="L71" s="43">
        <v>0</v>
      </c>
      <c r="M71" s="44"/>
      <c r="N71" s="55">
        <f t="shared" ref="N71:N124" si="1">SUM(H71:L71)</f>
        <v>0</v>
      </c>
    </row>
    <row r="72" spans="1:14" ht="26.4" x14ac:dyDescent="0.3">
      <c r="A72" s="51">
        <v>185101</v>
      </c>
      <c r="B72" s="51"/>
      <c r="C72" s="51" t="s">
        <v>49</v>
      </c>
      <c r="D72" s="52" t="s">
        <v>86</v>
      </c>
      <c r="E72" s="50" t="s">
        <v>101</v>
      </c>
      <c r="F72" s="51" t="s">
        <v>136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4"/>
      <c r="N72" s="55">
        <f t="shared" si="1"/>
        <v>0</v>
      </c>
    </row>
    <row r="73" spans="1:14" ht="26.4" x14ac:dyDescent="0.3">
      <c r="A73" s="51">
        <v>185102</v>
      </c>
      <c r="B73" s="51"/>
      <c r="C73" s="51" t="s">
        <v>49</v>
      </c>
      <c r="D73" s="52" t="s">
        <v>87</v>
      </c>
      <c r="E73" s="50" t="s">
        <v>101</v>
      </c>
      <c r="F73" s="51" t="s">
        <v>136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4"/>
      <c r="N73" s="55">
        <f t="shared" si="1"/>
        <v>0</v>
      </c>
    </row>
    <row r="74" spans="1:14" ht="26.4" x14ac:dyDescent="0.3">
      <c r="A74" s="51">
        <v>185103</v>
      </c>
      <c r="B74" s="51"/>
      <c r="C74" s="51" t="s">
        <v>49</v>
      </c>
      <c r="D74" s="52" t="s">
        <v>88</v>
      </c>
      <c r="E74" s="50" t="s">
        <v>101</v>
      </c>
      <c r="F74" s="51" t="s">
        <v>137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4"/>
      <c r="N74" s="55">
        <f t="shared" si="1"/>
        <v>0</v>
      </c>
    </row>
    <row r="75" spans="1:14" ht="26.4" x14ac:dyDescent="0.3">
      <c r="A75" s="51">
        <v>185104</v>
      </c>
      <c r="B75" s="51"/>
      <c r="C75" s="51" t="s">
        <v>49</v>
      </c>
      <c r="D75" s="52" t="s">
        <v>89</v>
      </c>
      <c r="E75" s="50" t="s">
        <v>101</v>
      </c>
      <c r="F75" s="51" t="s">
        <v>137</v>
      </c>
      <c r="H75" s="43">
        <v>0</v>
      </c>
      <c r="I75" s="43">
        <v>0</v>
      </c>
      <c r="J75" s="43">
        <v>0</v>
      </c>
      <c r="K75" s="43">
        <v>0</v>
      </c>
      <c r="L75" s="43">
        <v>0</v>
      </c>
      <c r="M75" s="44"/>
      <c r="N75" s="55">
        <f t="shared" si="1"/>
        <v>0</v>
      </c>
    </row>
    <row r="76" spans="1:14" ht="26.4" x14ac:dyDescent="0.3">
      <c r="A76" s="51"/>
      <c r="B76" s="51"/>
      <c r="C76" s="51" t="s">
        <v>50</v>
      </c>
      <c r="D76" s="52"/>
      <c r="E76" s="50" t="s">
        <v>101</v>
      </c>
      <c r="F76" s="51" t="s">
        <v>138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4"/>
      <c r="N76" s="55">
        <f t="shared" si="1"/>
        <v>0</v>
      </c>
    </row>
    <row r="77" spans="1:14" ht="26.4" x14ac:dyDescent="0.3">
      <c r="A77" s="51"/>
      <c r="B77" s="51"/>
      <c r="C77" s="51" t="s">
        <v>50</v>
      </c>
      <c r="D77" s="52"/>
      <c r="E77" s="50" t="s">
        <v>101</v>
      </c>
      <c r="F77" s="51" t="s">
        <v>110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4"/>
      <c r="N77" s="55">
        <f t="shared" si="1"/>
        <v>0</v>
      </c>
    </row>
    <row r="78" spans="1:14" ht="26.4" x14ac:dyDescent="0.3">
      <c r="A78" s="51"/>
      <c r="B78" s="51"/>
      <c r="C78" s="51" t="s">
        <v>50</v>
      </c>
      <c r="D78" s="52"/>
      <c r="E78" s="50" t="s">
        <v>101</v>
      </c>
      <c r="F78" s="51" t="s">
        <v>139</v>
      </c>
      <c r="H78" s="43">
        <v>0</v>
      </c>
      <c r="I78" s="43">
        <v>0</v>
      </c>
      <c r="J78" s="43">
        <v>0</v>
      </c>
      <c r="K78" s="43">
        <v>0</v>
      </c>
      <c r="L78" s="43">
        <v>0</v>
      </c>
      <c r="M78" s="44"/>
      <c r="N78" s="55">
        <f t="shared" si="1"/>
        <v>0</v>
      </c>
    </row>
    <row r="79" spans="1:14" ht="26.4" x14ac:dyDescent="0.3">
      <c r="A79" s="51"/>
      <c r="B79" s="51"/>
      <c r="C79" s="51" t="s">
        <v>50</v>
      </c>
      <c r="D79" s="52"/>
      <c r="E79" s="50" t="s">
        <v>101</v>
      </c>
      <c r="F79" s="51" t="s">
        <v>140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4"/>
      <c r="N79" s="55">
        <f t="shared" si="1"/>
        <v>0</v>
      </c>
    </row>
    <row r="80" spans="1:14" ht="26.4" x14ac:dyDescent="0.3">
      <c r="A80" s="51"/>
      <c r="B80" s="51"/>
      <c r="C80" s="51" t="s">
        <v>50</v>
      </c>
      <c r="D80" s="52"/>
      <c r="E80" s="50" t="s">
        <v>101</v>
      </c>
      <c r="F80" s="51" t="s">
        <v>141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4"/>
      <c r="N80" s="55">
        <f t="shared" si="1"/>
        <v>0</v>
      </c>
    </row>
    <row r="81" spans="1:14" ht="26.4" x14ac:dyDescent="0.3">
      <c r="A81" s="51"/>
      <c r="B81" s="51"/>
      <c r="C81" s="51" t="s">
        <v>50</v>
      </c>
      <c r="D81" s="52"/>
      <c r="E81" s="50" t="s">
        <v>101</v>
      </c>
      <c r="F81" s="51" t="s">
        <v>142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4"/>
      <c r="N81" s="55">
        <f t="shared" si="1"/>
        <v>0</v>
      </c>
    </row>
    <row r="82" spans="1:14" ht="26.4" x14ac:dyDescent="0.3">
      <c r="A82" s="51"/>
      <c r="B82" s="51"/>
      <c r="C82" s="51" t="s">
        <v>50</v>
      </c>
      <c r="D82" s="52"/>
      <c r="E82" s="50" t="s">
        <v>101</v>
      </c>
      <c r="F82" s="51" t="s">
        <v>143</v>
      </c>
      <c r="H82" s="43">
        <v>0</v>
      </c>
      <c r="I82" s="43">
        <v>0</v>
      </c>
      <c r="J82" s="43">
        <v>0</v>
      </c>
      <c r="K82" s="43">
        <v>0</v>
      </c>
      <c r="L82" s="43">
        <v>0</v>
      </c>
      <c r="M82" s="44"/>
      <c r="N82" s="55">
        <f t="shared" si="1"/>
        <v>0</v>
      </c>
    </row>
    <row r="83" spans="1:14" ht="26.4" x14ac:dyDescent="0.3">
      <c r="A83" s="51"/>
      <c r="B83" s="51"/>
      <c r="C83" s="51" t="s">
        <v>50</v>
      </c>
      <c r="D83" s="52" t="s">
        <v>90</v>
      </c>
      <c r="E83" s="50" t="s">
        <v>101</v>
      </c>
      <c r="F83" s="51" t="s">
        <v>144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4"/>
      <c r="N83" s="55">
        <f t="shared" si="1"/>
        <v>0</v>
      </c>
    </row>
    <row r="84" spans="1:14" ht="26.4" x14ac:dyDescent="0.3">
      <c r="A84" s="51">
        <v>185105</v>
      </c>
      <c r="B84" s="51" t="s">
        <v>43</v>
      </c>
      <c r="C84" s="51" t="s">
        <v>51</v>
      </c>
      <c r="D84" s="52" t="s">
        <v>91</v>
      </c>
      <c r="E84" s="50" t="s">
        <v>101</v>
      </c>
      <c r="F84" s="51" t="s">
        <v>145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4"/>
      <c r="N84" s="55">
        <f t="shared" si="1"/>
        <v>0</v>
      </c>
    </row>
    <row r="85" spans="1:14" ht="26.4" x14ac:dyDescent="0.3">
      <c r="A85" s="51">
        <v>185106</v>
      </c>
      <c r="B85" s="51" t="s">
        <v>43</v>
      </c>
      <c r="C85" s="51" t="s">
        <v>51</v>
      </c>
      <c r="D85" s="52" t="s">
        <v>92</v>
      </c>
      <c r="E85" s="50" t="s">
        <v>101</v>
      </c>
      <c r="F85" s="51" t="s">
        <v>146</v>
      </c>
      <c r="H85" s="43">
        <v>0</v>
      </c>
      <c r="I85" s="43">
        <v>0</v>
      </c>
      <c r="J85" s="43">
        <v>0</v>
      </c>
      <c r="K85" s="43">
        <v>0</v>
      </c>
      <c r="L85" s="43">
        <v>0</v>
      </c>
      <c r="M85" s="44"/>
      <c r="N85" s="55">
        <f t="shared" si="1"/>
        <v>0</v>
      </c>
    </row>
    <row r="86" spans="1:14" ht="26.4" x14ac:dyDescent="0.3">
      <c r="A86" s="51">
        <v>185107</v>
      </c>
      <c r="B86" s="51" t="s">
        <v>43</v>
      </c>
      <c r="C86" s="51" t="s">
        <v>51</v>
      </c>
      <c r="D86" s="52" t="s">
        <v>93</v>
      </c>
      <c r="E86" s="50" t="s">
        <v>101</v>
      </c>
      <c r="F86" s="51" t="s">
        <v>145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4"/>
      <c r="N86" s="55">
        <f t="shared" si="1"/>
        <v>0</v>
      </c>
    </row>
    <row r="87" spans="1:14" ht="26.4" x14ac:dyDescent="0.3">
      <c r="A87" s="51"/>
      <c r="B87" s="51"/>
      <c r="C87" s="52" t="s">
        <v>194</v>
      </c>
      <c r="D87" s="52" t="s">
        <v>194</v>
      </c>
      <c r="E87" s="50" t="s">
        <v>101</v>
      </c>
      <c r="F87" s="51" t="s">
        <v>147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4"/>
      <c r="N87" s="55">
        <f t="shared" si="1"/>
        <v>0</v>
      </c>
    </row>
    <row r="88" spans="1:14" ht="26.4" x14ac:dyDescent="0.3">
      <c r="A88" s="51">
        <v>185108</v>
      </c>
      <c r="B88" s="51" t="s">
        <v>44</v>
      </c>
      <c r="C88" s="51" t="s">
        <v>52</v>
      </c>
      <c r="D88" s="52"/>
      <c r="E88" s="50" t="s">
        <v>101</v>
      </c>
      <c r="F88" s="51" t="s">
        <v>104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4"/>
      <c r="N88" s="55">
        <f t="shared" si="1"/>
        <v>0</v>
      </c>
    </row>
    <row r="89" spans="1:14" ht="26.4" x14ac:dyDescent="0.3">
      <c r="A89" s="51">
        <v>185109</v>
      </c>
      <c r="B89" s="51" t="s">
        <v>44</v>
      </c>
      <c r="C89" s="51" t="s">
        <v>52</v>
      </c>
      <c r="D89" s="52"/>
      <c r="E89" s="50" t="s">
        <v>101</v>
      </c>
      <c r="F89" s="51" t="s">
        <v>105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4"/>
      <c r="N89" s="55">
        <f t="shared" si="1"/>
        <v>0</v>
      </c>
    </row>
    <row r="90" spans="1:14" ht="26.4" x14ac:dyDescent="0.3">
      <c r="A90" s="51">
        <v>185110</v>
      </c>
      <c r="B90" s="51" t="s">
        <v>44</v>
      </c>
      <c r="C90" s="51" t="s">
        <v>52</v>
      </c>
      <c r="D90" s="52"/>
      <c r="E90" s="50" t="s">
        <v>101</v>
      </c>
      <c r="F90" s="51" t="s">
        <v>106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4"/>
      <c r="N90" s="55">
        <f t="shared" si="1"/>
        <v>0</v>
      </c>
    </row>
    <row r="91" spans="1:14" ht="26.4" x14ac:dyDescent="0.3">
      <c r="A91" s="51">
        <v>185111</v>
      </c>
      <c r="B91" s="51" t="s">
        <v>44</v>
      </c>
      <c r="C91" s="51" t="s">
        <v>52</v>
      </c>
      <c r="D91" s="52"/>
      <c r="E91" s="50" t="s">
        <v>101</v>
      </c>
      <c r="F91" s="51" t="s">
        <v>107</v>
      </c>
      <c r="H91" s="43">
        <v>0</v>
      </c>
      <c r="I91" s="43">
        <v>0</v>
      </c>
      <c r="J91" s="43">
        <v>0</v>
      </c>
      <c r="K91" s="43">
        <v>0</v>
      </c>
      <c r="L91" s="43">
        <v>0</v>
      </c>
      <c r="M91" s="44"/>
      <c r="N91" s="55">
        <f t="shared" si="1"/>
        <v>0</v>
      </c>
    </row>
    <row r="92" spans="1:14" ht="26.4" x14ac:dyDescent="0.3">
      <c r="A92" s="51">
        <v>185112</v>
      </c>
      <c r="B92" s="51" t="s">
        <v>44</v>
      </c>
      <c r="C92" s="51" t="s">
        <v>52</v>
      </c>
      <c r="D92" s="52"/>
      <c r="E92" s="50" t="s">
        <v>101</v>
      </c>
      <c r="F92" s="51" t="s">
        <v>108</v>
      </c>
      <c r="H92" s="43">
        <v>0</v>
      </c>
      <c r="I92" s="43">
        <v>0</v>
      </c>
      <c r="J92" s="43">
        <v>0</v>
      </c>
      <c r="K92" s="43">
        <v>0</v>
      </c>
      <c r="L92" s="43">
        <v>0</v>
      </c>
      <c r="M92" s="44"/>
      <c r="N92" s="55">
        <f t="shared" si="1"/>
        <v>0</v>
      </c>
    </row>
    <row r="93" spans="1:14" ht="26.4" x14ac:dyDescent="0.3">
      <c r="A93" s="51">
        <v>185113</v>
      </c>
      <c r="B93" s="51" t="s">
        <v>44</v>
      </c>
      <c r="C93" s="51" t="s">
        <v>52</v>
      </c>
      <c r="D93" s="52"/>
      <c r="E93" s="50" t="s">
        <v>101</v>
      </c>
      <c r="F93" s="51" t="s">
        <v>109</v>
      </c>
      <c r="H93" s="43">
        <v>0</v>
      </c>
      <c r="I93" s="43">
        <v>0</v>
      </c>
      <c r="J93" s="43">
        <v>0</v>
      </c>
      <c r="K93" s="43">
        <v>0</v>
      </c>
      <c r="L93" s="43">
        <v>0</v>
      </c>
      <c r="M93" s="44"/>
      <c r="N93" s="55">
        <f t="shared" si="1"/>
        <v>0</v>
      </c>
    </row>
    <row r="94" spans="1:14" ht="26.4" x14ac:dyDescent="0.3">
      <c r="A94" s="51">
        <v>185114</v>
      </c>
      <c r="B94" s="51" t="s">
        <v>44</v>
      </c>
      <c r="C94" s="51" t="s">
        <v>52</v>
      </c>
      <c r="D94" s="52"/>
      <c r="E94" s="50" t="s">
        <v>101</v>
      </c>
      <c r="F94" s="51" t="s">
        <v>110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4"/>
      <c r="N94" s="55">
        <f t="shared" si="1"/>
        <v>0</v>
      </c>
    </row>
    <row r="95" spans="1:14" ht="26.4" x14ac:dyDescent="0.3">
      <c r="A95" s="51">
        <v>185122</v>
      </c>
      <c r="B95" s="51" t="s">
        <v>45</v>
      </c>
      <c r="C95" s="51" t="s">
        <v>53</v>
      </c>
      <c r="D95" s="52" t="s">
        <v>94</v>
      </c>
      <c r="E95" s="50" t="s">
        <v>101</v>
      </c>
      <c r="F95" s="51" t="s">
        <v>104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4"/>
      <c r="N95" s="55">
        <f t="shared" si="1"/>
        <v>0</v>
      </c>
    </row>
    <row r="96" spans="1:14" ht="26.4" x14ac:dyDescent="0.3">
      <c r="A96" s="51">
        <v>185123</v>
      </c>
      <c r="B96" s="51" t="s">
        <v>45</v>
      </c>
      <c r="C96" s="51" t="s">
        <v>53</v>
      </c>
      <c r="D96" s="52" t="s">
        <v>95</v>
      </c>
      <c r="E96" s="50" t="s">
        <v>101</v>
      </c>
      <c r="F96" s="51" t="s">
        <v>104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4"/>
      <c r="N96" s="55">
        <f t="shared" si="1"/>
        <v>0</v>
      </c>
    </row>
    <row r="97" spans="1:14" ht="26.4" x14ac:dyDescent="0.3">
      <c r="A97" s="51">
        <v>185124</v>
      </c>
      <c r="B97" s="51" t="s">
        <v>45</v>
      </c>
      <c r="C97" s="51" t="s">
        <v>53</v>
      </c>
      <c r="D97" s="52" t="s">
        <v>96</v>
      </c>
      <c r="E97" s="50" t="s">
        <v>101</v>
      </c>
      <c r="F97" s="51" t="s">
        <v>105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5"/>
      <c r="N97" s="55">
        <f t="shared" si="1"/>
        <v>0</v>
      </c>
    </row>
    <row r="98" spans="1:14" ht="26.4" x14ac:dyDescent="0.3">
      <c r="A98" s="51">
        <v>185125</v>
      </c>
      <c r="B98" s="51" t="s">
        <v>45</v>
      </c>
      <c r="C98" s="51" t="s">
        <v>53</v>
      </c>
      <c r="D98" s="52" t="s">
        <v>97</v>
      </c>
      <c r="E98" s="50" t="s">
        <v>101</v>
      </c>
      <c r="F98" s="51" t="s">
        <v>105</v>
      </c>
      <c r="H98" s="43">
        <v>0</v>
      </c>
      <c r="I98" s="43">
        <v>0</v>
      </c>
      <c r="J98" s="43">
        <v>0</v>
      </c>
      <c r="K98" s="43">
        <v>0</v>
      </c>
      <c r="L98" s="43">
        <v>0</v>
      </c>
      <c r="M98" s="45"/>
      <c r="N98" s="55">
        <f t="shared" si="1"/>
        <v>0</v>
      </c>
    </row>
    <row r="99" spans="1:14" ht="26.4" x14ac:dyDescent="0.3">
      <c r="A99" s="51">
        <v>185126</v>
      </c>
      <c r="B99" s="51" t="s">
        <v>45</v>
      </c>
      <c r="C99" s="51" t="s">
        <v>53</v>
      </c>
      <c r="D99" s="52" t="s">
        <v>98</v>
      </c>
      <c r="E99" s="50" t="s">
        <v>101</v>
      </c>
      <c r="F99" s="51" t="s">
        <v>106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5"/>
      <c r="N99" s="55">
        <f t="shared" si="1"/>
        <v>0</v>
      </c>
    </row>
    <row r="100" spans="1:14" ht="26.4" x14ac:dyDescent="0.3">
      <c r="A100" s="51">
        <v>185127</v>
      </c>
      <c r="B100" s="51" t="s">
        <v>45</v>
      </c>
      <c r="C100" s="51" t="s">
        <v>53</v>
      </c>
      <c r="D100" s="52" t="s">
        <v>99</v>
      </c>
      <c r="E100" s="50" t="s">
        <v>101</v>
      </c>
      <c r="F100" s="51" t="s">
        <v>106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5"/>
      <c r="N100" s="55">
        <f t="shared" si="1"/>
        <v>0</v>
      </c>
    </row>
    <row r="101" spans="1:14" ht="26.4" x14ac:dyDescent="0.3">
      <c r="A101" s="51">
        <v>185128</v>
      </c>
      <c r="B101" s="51" t="s">
        <v>45</v>
      </c>
      <c r="C101" s="51" t="s">
        <v>53</v>
      </c>
      <c r="D101" s="52" t="s">
        <v>100</v>
      </c>
      <c r="E101" s="50" t="s">
        <v>101</v>
      </c>
      <c r="F101" s="51" t="s">
        <v>107</v>
      </c>
      <c r="H101" s="43">
        <v>0</v>
      </c>
      <c r="I101" s="43">
        <v>0</v>
      </c>
      <c r="J101" s="43">
        <v>0</v>
      </c>
      <c r="K101" s="43">
        <v>0</v>
      </c>
      <c r="L101" s="43">
        <v>0</v>
      </c>
      <c r="M101" s="44"/>
      <c r="N101" s="55">
        <f t="shared" si="1"/>
        <v>0</v>
      </c>
    </row>
    <row r="102" spans="1:14" ht="26.4" x14ac:dyDescent="0.3">
      <c r="A102" s="51">
        <v>185122</v>
      </c>
      <c r="B102" s="51" t="s">
        <v>45</v>
      </c>
      <c r="C102" s="51" t="s">
        <v>53</v>
      </c>
      <c r="D102" s="52" t="s">
        <v>94</v>
      </c>
      <c r="E102" s="50" t="s">
        <v>101</v>
      </c>
      <c r="F102" s="51" t="s">
        <v>107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4"/>
      <c r="N102" s="55">
        <f t="shared" si="1"/>
        <v>0</v>
      </c>
    </row>
    <row r="103" spans="1:14" ht="26.4" x14ac:dyDescent="0.3">
      <c r="A103" s="51">
        <v>185123</v>
      </c>
      <c r="B103" s="51" t="s">
        <v>45</v>
      </c>
      <c r="C103" s="51" t="s">
        <v>53</v>
      </c>
      <c r="D103" s="52" t="s">
        <v>95</v>
      </c>
      <c r="E103" s="50" t="s">
        <v>101</v>
      </c>
      <c r="F103" s="51" t="s">
        <v>108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4"/>
      <c r="N103" s="55">
        <f t="shared" si="1"/>
        <v>0</v>
      </c>
    </row>
    <row r="104" spans="1:14" ht="26.4" x14ac:dyDescent="0.3">
      <c r="A104" s="51">
        <v>185124</v>
      </c>
      <c r="B104" s="51" t="s">
        <v>45</v>
      </c>
      <c r="C104" s="51" t="s">
        <v>53</v>
      </c>
      <c r="D104" s="52" t="s">
        <v>96</v>
      </c>
      <c r="E104" s="50" t="s">
        <v>101</v>
      </c>
      <c r="F104" s="51" t="s">
        <v>108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4"/>
      <c r="N104" s="55">
        <f t="shared" si="1"/>
        <v>0</v>
      </c>
    </row>
    <row r="105" spans="1:14" ht="26.4" x14ac:dyDescent="0.3">
      <c r="A105" s="51">
        <v>185125</v>
      </c>
      <c r="B105" s="51" t="s">
        <v>45</v>
      </c>
      <c r="C105" s="51" t="s">
        <v>53</v>
      </c>
      <c r="D105" s="52" t="s">
        <v>97</v>
      </c>
      <c r="E105" s="50" t="s">
        <v>101</v>
      </c>
      <c r="F105" s="51" t="s">
        <v>109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4"/>
      <c r="N105" s="55">
        <f t="shared" si="1"/>
        <v>0</v>
      </c>
    </row>
    <row r="106" spans="1:14" ht="26.4" x14ac:dyDescent="0.3">
      <c r="A106" s="51">
        <v>185126</v>
      </c>
      <c r="B106" s="51" t="s">
        <v>45</v>
      </c>
      <c r="C106" s="51" t="s">
        <v>53</v>
      </c>
      <c r="D106" s="52" t="s">
        <v>98</v>
      </c>
      <c r="E106" s="50" t="s">
        <v>101</v>
      </c>
      <c r="F106" s="51" t="s">
        <v>109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4"/>
      <c r="N106" s="55">
        <f t="shared" si="1"/>
        <v>0</v>
      </c>
    </row>
    <row r="107" spans="1:14" ht="26.4" x14ac:dyDescent="0.3">
      <c r="A107" s="51">
        <v>185127</v>
      </c>
      <c r="B107" s="51" t="s">
        <v>45</v>
      </c>
      <c r="C107" s="51" t="s">
        <v>53</v>
      </c>
      <c r="D107" s="52" t="s">
        <v>99</v>
      </c>
      <c r="E107" s="50" t="s">
        <v>101</v>
      </c>
      <c r="F107" s="51" t="s">
        <v>110</v>
      </c>
      <c r="H107" s="43">
        <v>0</v>
      </c>
      <c r="I107" s="43">
        <v>0</v>
      </c>
      <c r="J107" s="43">
        <v>0</v>
      </c>
      <c r="K107" s="43">
        <v>0</v>
      </c>
      <c r="L107" s="43">
        <v>0</v>
      </c>
      <c r="M107" s="44"/>
      <c r="N107" s="55">
        <f t="shared" si="1"/>
        <v>0</v>
      </c>
    </row>
    <row r="108" spans="1:14" ht="26.4" x14ac:dyDescent="0.3">
      <c r="A108" s="51">
        <v>185128</v>
      </c>
      <c r="B108" s="51" t="s">
        <v>45</v>
      </c>
      <c r="C108" s="51" t="s">
        <v>53</v>
      </c>
      <c r="D108" s="52" t="s">
        <v>100</v>
      </c>
      <c r="E108" s="50" t="s">
        <v>101</v>
      </c>
      <c r="F108" s="51" t="s">
        <v>110</v>
      </c>
      <c r="H108" s="43">
        <v>0</v>
      </c>
      <c r="I108" s="43">
        <v>0</v>
      </c>
      <c r="J108" s="43">
        <v>0</v>
      </c>
      <c r="K108" s="43">
        <v>0</v>
      </c>
      <c r="L108" s="43">
        <v>0</v>
      </c>
      <c r="M108" s="44"/>
      <c r="N108" s="55">
        <f t="shared" si="1"/>
        <v>0</v>
      </c>
    </row>
    <row r="109" spans="1:14" ht="26.4" x14ac:dyDescent="0.3">
      <c r="A109" s="51">
        <v>185125</v>
      </c>
      <c r="B109" s="51" t="s">
        <v>45</v>
      </c>
      <c r="C109" s="51" t="s">
        <v>53</v>
      </c>
      <c r="D109" s="52" t="s">
        <v>97</v>
      </c>
      <c r="E109" s="50" t="s">
        <v>101</v>
      </c>
      <c r="F109" s="51" t="s">
        <v>103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4"/>
      <c r="N109" s="55">
        <f t="shared" si="1"/>
        <v>0</v>
      </c>
    </row>
    <row r="110" spans="1:14" ht="26.4" x14ac:dyDescent="0.3">
      <c r="A110" s="51">
        <v>185126</v>
      </c>
      <c r="B110" s="51" t="s">
        <v>45</v>
      </c>
      <c r="C110" s="51" t="s">
        <v>53</v>
      </c>
      <c r="D110" s="52" t="s">
        <v>98</v>
      </c>
      <c r="E110" s="50" t="s">
        <v>101</v>
      </c>
      <c r="F110" s="51" t="s">
        <v>103</v>
      </c>
      <c r="H110" s="43">
        <v>0</v>
      </c>
      <c r="I110" s="43">
        <v>0</v>
      </c>
      <c r="J110" s="43">
        <v>0</v>
      </c>
      <c r="K110" s="43">
        <v>0</v>
      </c>
      <c r="L110" s="43">
        <v>0</v>
      </c>
      <c r="M110" s="44"/>
      <c r="N110" s="55">
        <f t="shared" si="1"/>
        <v>0</v>
      </c>
    </row>
    <row r="111" spans="1:14" ht="26.4" x14ac:dyDescent="0.3">
      <c r="A111" s="51">
        <v>185127</v>
      </c>
      <c r="B111" s="51" t="s">
        <v>45</v>
      </c>
      <c r="C111" s="51" t="s">
        <v>53</v>
      </c>
      <c r="D111" s="52" t="s">
        <v>99</v>
      </c>
      <c r="E111" s="50" t="s">
        <v>101</v>
      </c>
      <c r="F111" s="51" t="s">
        <v>117</v>
      </c>
      <c r="H111" s="43">
        <v>0</v>
      </c>
      <c r="I111" s="43">
        <v>0</v>
      </c>
      <c r="J111" s="43">
        <v>0</v>
      </c>
      <c r="K111" s="43">
        <v>0</v>
      </c>
      <c r="L111" s="43">
        <v>0</v>
      </c>
      <c r="M111" s="44"/>
      <c r="N111" s="55">
        <f t="shared" si="1"/>
        <v>0</v>
      </c>
    </row>
    <row r="112" spans="1:14" ht="26.4" x14ac:dyDescent="0.3">
      <c r="A112" s="51">
        <v>185128</v>
      </c>
      <c r="B112" s="51" t="s">
        <v>45</v>
      </c>
      <c r="C112" s="51" t="s">
        <v>53</v>
      </c>
      <c r="D112" s="52" t="s">
        <v>100</v>
      </c>
      <c r="E112" s="50" t="s">
        <v>101</v>
      </c>
      <c r="F112" s="51" t="s">
        <v>117</v>
      </c>
      <c r="H112" s="43">
        <v>0</v>
      </c>
      <c r="I112" s="43">
        <v>0</v>
      </c>
      <c r="J112" s="43">
        <v>0</v>
      </c>
      <c r="K112" s="43">
        <v>0</v>
      </c>
      <c r="L112" s="43">
        <v>0</v>
      </c>
      <c r="M112" s="44"/>
      <c r="N112" s="55">
        <f t="shared" si="1"/>
        <v>0</v>
      </c>
    </row>
    <row r="113" spans="1:14" ht="26.4" x14ac:dyDescent="0.3">
      <c r="A113" s="51">
        <v>219759</v>
      </c>
      <c r="B113" s="51" t="s">
        <v>46</v>
      </c>
      <c r="C113" s="51" t="s">
        <v>54</v>
      </c>
      <c r="D113" s="52" t="s">
        <v>90</v>
      </c>
      <c r="E113" s="50" t="s">
        <v>101</v>
      </c>
      <c r="F113" s="51" t="s">
        <v>148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4"/>
      <c r="N113" s="55">
        <f t="shared" si="1"/>
        <v>0</v>
      </c>
    </row>
    <row r="114" spans="1:14" ht="26.4" x14ac:dyDescent="0.3">
      <c r="A114" s="51">
        <v>219760</v>
      </c>
      <c r="B114" s="51" t="s">
        <v>46</v>
      </c>
      <c r="C114" s="51" t="s">
        <v>54</v>
      </c>
      <c r="D114" s="52"/>
      <c r="E114" s="50" t="s">
        <v>101</v>
      </c>
      <c r="F114" s="51" t="s">
        <v>148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4"/>
      <c r="N114" s="55">
        <f t="shared" si="1"/>
        <v>0</v>
      </c>
    </row>
    <row r="115" spans="1:14" ht="26.4" x14ac:dyDescent="0.3">
      <c r="A115" s="51">
        <v>219761</v>
      </c>
      <c r="B115" s="51" t="s">
        <v>46</v>
      </c>
      <c r="C115" s="51" t="s">
        <v>54</v>
      </c>
      <c r="D115" s="52"/>
      <c r="E115" s="50" t="s">
        <v>101</v>
      </c>
      <c r="F115" s="51" t="s">
        <v>148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4"/>
      <c r="N115" s="55">
        <f t="shared" si="1"/>
        <v>0</v>
      </c>
    </row>
    <row r="116" spans="1:14" ht="26.4" x14ac:dyDescent="0.3">
      <c r="A116" s="51">
        <v>219784</v>
      </c>
      <c r="B116" s="51" t="s">
        <v>47</v>
      </c>
      <c r="C116" s="51" t="s">
        <v>55</v>
      </c>
      <c r="D116" s="52"/>
      <c r="E116" s="50" t="s">
        <v>101</v>
      </c>
      <c r="F116" s="51" t="s">
        <v>104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4"/>
      <c r="N116" s="55">
        <f t="shared" si="1"/>
        <v>0</v>
      </c>
    </row>
    <row r="117" spans="1:14" ht="26.4" x14ac:dyDescent="0.3">
      <c r="A117" s="51">
        <v>219785</v>
      </c>
      <c r="B117" s="51" t="s">
        <v>47</v>
      </c>
      <c r="C117" s="51" t="s">
        <v>55</v>
      </c>
      <c r="D117" s="52"/>
      <c r="E117" s="50" t="s">
        <v>101</v>
      </c>
      <c r="F117" s="51" t="s">
        <v>105</v>
      </c>
      <c r="H117" s="43">
        <v>0</v>
      </c>
      <c r="I117" s="43">
        <v>0</v>
      </c>
      <c r="J117" s="43">
        <v>0</v>
      </c>
      <c r="K117" s="43">
        <v>0</v>
      </c>
      <c r="L117" s="43">
        <v>0</v>
      </c>
      <c r="M117" s="44"/>
      <c r="N117" s="55">
        <f t="shared" si="1"/>
        <v>0</v>
      </c>
    </row>
    <row r="118" spans="1:14" ht="26.4" x14ac:dyDescent="0.3">
      <c r="A118" s="51">
        <v>219786</v>
      </c>
      <c r="B118" s="51" t="s">
        <v>47</v>
      </c>
      <c r="C118" s="51" t="s">
        <v>55</v>
      </c>
      <c r="D118" s="52"/>
      <c r="E118" s="50" t="s">
        <v>101</v>
      </c>
      <c r="F118" s="51" t="s">
        <v>106</v>
      </c>
      <c r="H118" s="43">
        <v>0</v>
      </c>
      <c r="I118" s="43">
        <v>0</v>
      </c>
      <c r="J118" s="43">
        <v>0</v>
      </c>
      <c r="K118" s="43">
        <v>0</v>
      </c>
      <c r="L118" s="43">
        <v>0</v>
      </c>
      <c r="M118" s="44"/>
      <c r="N118" s="55">
        <f t="shared" si="1"/>
        <v>0</v>
      </c>
    </row>
    <row r="119" spans="1:14" ht="26.4" x14ac:dyDescent="0.3">
      <c r="A119" s="51">
        <v>219787</v>
      </c>
      <c r="B119" s="51" t="s">
        <v>47</v>
      </c>
      <c r="C119" s="51" t="s">
        <v>55</v>
      </c>
      <c r="D119" s="52"/>
      <c r="E119" s="50" t="s">
        <v>101</v>
      </c>
      <c r="F119" s="51" t="s">
        <v>107</v>
      </c>
      <c r="H119" s="43">
        <v>0</v>
      </c>
      <c r="I119" s="43">
        <v>0</v>
      </c>
      <c r="J119" s="43">
        <v>0</v>
      </c>
      <c r="K119" s="43">
        <v>0</v>
      </c>
      <c r="L119" s="43">
        <v>0</v>
      </c>
      <c r="M119" s="44"/>
      <c r="N119" s="55">
        <f t="shared" si="1"/>
        <v>0</v>
      </c>
    </row>
    <row r="120" spans="1:14" ht="26.4" x14ac:dyDescent="0.3">
      <c r="A120" s="51">
        <v>219788</v>
      </c>
      <c r="B120" s="51" t="s">
        <v>47</v>
      </c>
      <c r="C120" s="51" t="s">
        <v>55</v>
      </c>
      <c r="D120" s="52"/>
      <c r="E120" s="50" t="s">
        <v>101</v>
      </c>
      <c r="F120" s="51" t="s">
        <v>108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4"/>
      <c r="N120" s="55">
        <f t="shared" si="1"/>
        <v>0</v>
      </c>
    </row>
    <row r="121" spans="1:14" ht="26.4" x14ac:dyDescent="0.3">
      <c r="A121" s="51">
        <v>219789</v>
      </c>
      <c r="B121" s="51" t="s">
        <v>47</v>
      </c>
      <c r="C121" s="51" t="s">
        <v>55</v>
      </c>
      <c r="D121" s="52"/>
      <c r="E121" s="50" t="s">
        <v>101</v>
      </c>
      <c r="F121" s="51" t="s">
        <v>109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4"/>
      <c r="N121" s="55">
        <f t="shared" si="1"/>
        <v>0</v>
      </c>
    </row>
    <row r="122" spans="1:14" ht="26.4" x14ac:dyDescent="0.3">
      <c r="A122" s="51">
        <v>219790</v>
      </c>
      <c r="B122" s="51" t="s">
        <v>47</v>
      </c>
      <c r="C122" s="51" t="s">
        <v>55</v>
      </c>
      <c r="D122" s="52"/>
      <c r="E122" s="50" t="s">
        <v>101</v>
      </c>
      <c r="F122" s="51" t="s">
        <v>110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4"/>
      <c r="N122" s="55">
        <f t="shared" si="1"/>
        <v>0</v>
      </c>
    </row>
    <row r="123" spans="1:14" ht="26.4" x14ac:dyDescent="0.3">
      <c r="A123" s="51">
        <v>219791</v>
      </c>
      <c r="B123" s="51" t="s">
        <v>47</v>
      </c>
      <c r="C123" s="51" t="s">
        <v>55</v>
      </c>
      <c r="D123" s="52"/>
      <c r="E123" s="50" t="s">
        <v>101</v>
      </c>
      <c r="F123" s="51" t="s">
        <v>103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4"/>
      <c r="N123" s="55">
        <f t="shared" si="1"/>
        <v>0</v>
      </c>
    </row>
    <row r="124" spans="1:14" ht="26.4" x14ac:dyDescent="0.3">
      <c r="A124" s="51">
        <v>219792</v>
      </c>
      <c r="B124" s="51" t="s">
        <v>47</v>
      </c>
      <c r="C124" s="51" t="s">
        <v>55</v>
      </c>
      <c r="D124" s="52"/>
      <c r="E124" s="50" t="s">
        <v>101</v>
      </c>
      <c r="F124" s="51" t="s">
        <v>149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4"/>
      <c r="N124" s="55">
        <f t="shared" si="1"/>
        <v>0</v>
      </c>
    </row>
    <row r="125" spans="1:14" x14ac:dyDescent="0.3">
      <c r="H125" s="45"/>
      <c r="I125" s="45"/>
      <c r="J125" s="45"/>
      <c r="K125" s="45"/>
      <c r="L125" s="45"/>
      <c r="M125" s="44"/>
      <c r="N125" s="45"/>
    </row>
    <row r="126" spans="1:14" x14ac:dyDescent="0.3">
      <c r="G126" s="23" t="s">
        <v>15</v>
      </c>
      <c r="H126" s="56">
        <f>SUM(H6:H124)</f>
        <v>0</v>
      </c>
      <c r="I126" s="56">
        <f>SUM(I6:I124)</f>
        <v>0</v>
      </c>
      <c r="J126" s="56">
        <f>SUM(J6:J124)</f>
        <v>0</v>
      </c>
      <c r="K126" s="56">
        <f t="shared" ref="I126:L126" si="2">SUM(K6:K124)</f>
        <v>0</v>
      </c>
      <c r="L126" s="56">
        <f t="shared" si="2"/>
        <v>0</v>
      </c>
      <c r="M126" s="44"/>
      <c r="N126" s="55">
        <f>SUM(N6:N124)</f>
        <v>0</v>
      </c>
    </row>
    <row r="128" spans="1:14" x14ac:dyDescent="0.3">
      <c r="G128" s="23" t="s">
        <v>16</v>
      </c>
      <c r="H128" s="56">
        <f>SUM(H126:L126)</f>
        <v>0</v>
      </c>
    </row>
  </sheetData>
  <sheetProtection sheet="1" deleteRows="0"/>
  <dataConsolidate/>
  <mergeCells count="2">
    <mergeCell ref="A3:F3"/>
    <mergeCell ref="H3:L3"/>
  </mergeCells>
  <printOptions horizontalCentered="1"/>
  <pageMargins left="0.19685039370078741" right="0.19685039370078741" top="0.39370078740157483" bottom="0.74803149606299213" header="0.23622047244094491" footer="0.31496062992125984"/>
  <pageSetup paperSize="8" scale="53" fitToHeight="4" orientation="landscape" horizontalDpi="4294967293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C7AA6"/>
  </sheetPr>
  <dimension ref="A1:M58"/>
  <sheetViews>
    <sheetView showGridLines="0" workbookViewId="0">
      <selection activeCell="H5" sqref="H5"/>
    </sheetView>
  </sheetViews>
  <sheetFormatPr defaultColWidth="13.33203125" defaultRowHeight="14.4" x14ac:dyDescent="0.3"/>
  <cols>
    <col min="1" max="1" width="72" style="5" bestFit="1" customWidth="1"/>
    <col min="2" max="2" width="13.6640625" style="5" customWidth="1"/>
    <col min="3" max="3" width="13.33203125" style="5" customWidth="1"/>
    <col min="4" max="4" width="12.44140625" style="9" bestFit="1" customWidth="1"/>
    <col min="5" max="12" width="13.33203125" style="5" customWidth="1"/>
    <col min="13" max="13" width="13.33203125" style="7" customWidth="1"/>
    <col min="14" max="16384" width="13.33203125" style="5"/>
  </cols>
  <sheetData>
    <row r="1" spans="1:13" s="21" customFormat="1" ht="21" x14ac:dyDescent="0.4">
      <c r="A1" s="22" t="s">
        <v>5</v>
      </c>
    </row>
    <row r="2" spans="1:13" x14ac:dyDescent="0.3">
      <c r="D2" s="5"/>
      <c r="L2" s="7"/>
      <c r="M2" s="5"/>
    </row>
    <row r="3" spans="1:13" s="7" customFormat="1" ht="19.5" customHeight="1" x14ac:dyDescent="0.3">
      <c r="A3" s="65" t="s">
        <v>20</v>
      </c>
      <c r="B3" s="66"/>
      <c r="C3" s="66"/>
      <c r="D3" s="67"/>
    </row>
    <row r="4" spans="1:13" s="7" customFormat="1" x14ac:dyDescent="0.3"/>
    <row r="5" spans="1:13" s="7" customFormat="1" ht="30" customHeight="1" x14ac:dyDescent="0.3">
      <c r="A5" s="62" t="s">
        <v>169</v>
      </c>
      <c r="B5" s="63"/>
      <c r="C5" s="63"/>
      <c r="D5" s="64"/>
    </row>
    <row r="6" spans="1:13" s="7" customFormat="1" ht="21" x14ac:dyDescent="0.4">
      <c r="A6" s="22"/>
    </row>
    <row r="7" spans="1:13" s="7" customFormat="1" ht="19.5" customHeight="1" x14ac:dyDescent="0.3">
      <c r="A7" s="73" t="s">
        <v>21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</row>
    <row r="8" spans="1:13" ht="45" customHeight="1" x14ac:dyDescent="0.3">
      <c r="A8" s="24" t="s">
        <v>167</v>
      </c>
      <c r="B8" s="25" t="s">
        <v>22</v>
      </c>
      <c r="C8" s="25" t="s">
        <v>23</v>
      </c>
      <c r="D8" s="25" t="s">
        <v>24</v>
      </c>
      <c r="E8" s="25" t="s">
        <v>25</v>
      </c>
      <c r="F8" s="25" t="s">
        <v>26</v>
      </c>
      <c r="G8" s="25" t="s">
        <v>27</v>
      </c>
      <c r="H8" s="25" t="s">
        <v>28</v>
      </c>
      <c r="I8" s="29" t="s">
        <v>160</v>
      </c>
      <c r="J8" s="25" t="s">
        <v>29</v>
      </c>
      <c r="K8" s="29" t="s">
        <v>161</v>
      </c>
      <c r="L8" s="25" t="s">
        <v>30</v>
      </c>
    </row>
    <row r="9" spans="1:13" s="7" customFormat="1" x14ac:dyDescent="0.3"/>
    <row r="10" spans="1:13" ht="23.4" x14ac:dyDescent="0.3">
      <c r="A10" s="70" t="s">
        <v>168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2"/>
    </row>
    <row r="11" spans="1:13" x14ac:dyDescent="0.3">
      <c r="A11" s="23" t="s">
        <v>152</v>
      </c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</row>
    <row r="12" spans="1:13" x14ac:dyDescent="0.3">
      <c r="A12" s="12" t="s">
        <v>31</v>
      </c>
      <c r="B12" s="16">
        <v>5</v>
      </c>
      <c r="C12" s="38">
        <v>0</v>
      </c>
      <c r="D12" s="17">
        <f>B12*C12</f>
        <v>0</v>
      </c>
      <c r="E12" s="27">
        <v>0</v>
      </c>
      <c r="F12" s="17">
        <f>B12*E12</f>
        <v>0</v>
      </c>
      <c r="G12" s="27">
        <v>0</v>
      </c>
      <c r="H12" s="17">
        <f>G12*B12</f>
        <v>0</v>
      </c>
      <c r="I12" s="27">
        <v>0</v>
      </c>
      <c r="J12" s="17">
        <f>I12*B12</f>
        <v>0</v>
      </c>
      <c r="K12" s="27">
        <v>0</v>
      </c>
      <c r="L12" s="17">
        <f>K12*B12</f>
        <v>0</v>
      </c>
    </row>
    <row r="13" spans="1:13" x14ac:dyDescent="0.3">
      <c r="A13" s="12" t="s">
        <v>32</v>
      </c>
      <c r="B13" s="16">
        <v>5</v>
      </c>
      <c r="C13" s="27">
        <v>0</v>
      </c>
      <c r="D13" s="17">
        <f>B13*C13</f>
        <v>0</v>
      </c>
      <c r="E13" s="27">
        <v>0</v>
      </c>
      <c r="F13" s="17">
        <f>B13*E13</f>
        <v>0</v>
      </c>
      <c r="G13" s="27">
        <v>0</v>
      </c>
      <c r="H13" s="17">
        <f>G13*B13</f>
        <v>0</v>
      </c>
      <c r="I13" s="27">
        <v>0</v>
      </c>
      <c r="J13" s="17">
        <f>I13*B13</f>
        <v>0</v>
      </c>
      <c r="K13" s="57">
        <v>0</v>
      </c>
      <c r="L13" s="17">
        <f>K13*B13</f>
        <v>0</v>
      </c>
    </row>
    <row r="14" spans="1:13" x14ac:dyDescent="0.3">
      <c r="A14" s="12" t="s">
        <v>157</v>
      </c>
      <c r="B14" s="41" t="s">
        <v>195</v>
      </c>
      <c r="C14" s="27">
        <v>0</v>
      </c>
      <c r="D14" s="17">
        <f>C14</f>
        <v>0</v>
      </c>
      <c r="E14" s="27">
        <v>0</v>
      </c>
      <c r="F14" s="17">
        <f>E14</f>
        <v>0</v>
      </c>
      <c r="G14" s="27">
        <v>0</v>
      </c>
      <c r="H14" s="17">
        <f>G14</f>
        <v>0</v>
      </c>
      <c r="I14" s="27">
        <v>0</v>
      </c>
      <c r="J14" s="17">
        <f>I14</f>
        <v>0</v>
      </c>
      <c r="K14" s="27">
        <v>0</v>
      </c>
      <c r="L14" s="17">
        <f>K14</f>
        <v>0</v>
      </c>
    </row>
    <row r="15" spans="1:13" x14ac:dyDescent="0.3">
      <c r="A15" s="23" t="s">
        <v>153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</row>
    <row r="16" spans="1:13" x14ac:dyDescent="0.3">
      <c r="A16" s="12" t="s">
        <v>31</v>
      </c>
      <c r="B16" s="16">
        <v>5</v>
      </c>
      <c r="C16" s="27">
        <v>0</v>
      </c>
      <c r="D16" s="17">
        <f>B16*C16</f>
        <v>0</v>
      </c>
      <c r="E16" s="27">
        <v>0</v>
      </c>
      <c r="F16" s="17">
        <f>E16*B16</f>
        <v>0</v>
      </c>
      <c r="G16" s="27">
        <v>0</v>
      </c>
      <c r="H16" s="17">
        <f>G16*B16</f>
        <v>0</v>
      </c>
      <c r="I16" s="27">
        <v>0</v>
      </c>
      <c r="J16" s="17">
        <f>I16*B16</f>
        <v>0</v>
      </c>
      <c r="K16" s="27">
        <v>0</v>
      </c>
      <c r="L16" s="17">
        <f>K16*B16</f>
        <v>0</v>
      </c>
    </row>
    <row r="17" spans="1:13" x14ac:dyDescent="0.3">
      <c r="A17" s="12" t="s">
        <v>32</v>
      </c>
      <c r="B17" s="16">
        <v>5</v>
      </c>
      <c r="C17" s="27">
        <v>0</v>
      </c>
      <c r="D17" s="17">
        <f>B17*C17</f>
        <v>0</v>
      </c>
      <c r="E17" s="27">
        <v>0</v>
      </c>
      <c r="F17" s="17">
        <f>E17*B17</f>
        <v>0</v>
      </c>
      <c r="G17" s="27">
        <v>0</v>
      </c>
      <c r="H17" s="17">
        <f>G17*B17</f>
        <v>0</v>
      </c>
      <c r="I17" s="27">
        <v>0</v>
      </c>
      <c r="J17" s="17">
        <f>I17*B17</f>
        <v>0</v>
      </c>
      <c r="K17" s="27">
        <v>0</v>
      </c>
      <c r="L17" s="17">
        <f>K17*B17</f>
        <v>0</v>
      </c>
    </row>
    <row r="18" spans="1:13" x14ac:dyDescent="0.3">
      <c r="A18" s="12" t="s">
        <v>157</v>
      </c>
      <c r="B18" s="41" t="s">
        <v>195</v>
      </c>
      <c r="C18" s="27">
        <v>0</v>
      </c>
      <c r="D18" s="17">
        <f>C18</f>
        <v>0</v>
      </c>
      <c r="E18" s="27">
        <v>0</v>
      </c>
      <c r="F18" s="17">
        <f>E18</f>
        <v>0</v>
      </c>
      <c r="G18" s="27">
        <v>0</v>
      </c>
      <c r="H18" s="17">
        <f>G18</f>
        <v>0</v>
      </c>
      <c r="I18" s="27">
        <v>0</v>
      </c>
      <c r="J18" s="17">
        <f>I18</f>
        <v>0</v>
      </c>
      <c r="K18" s="27">
        <v>0</v>
      </c>
      <c r="L18" s="17">
        <f>K18</f>
        <v>0</v>
      </c>
    </row>
    <row r="19" spans="1:13" x14ac:dyDescent="0.3">
      <c r="A19" s="23" t="s">
        <v>155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</row>
    <row r="20" spans="1:13" x14ac:dyDescent="0.3">
      <c r="A20" s="12" t="s">
        <v>31</v>
      </c>
      <c r="B20" s="16">
        <v>5</v>
      </c>
      <c r="C20" s="27">
        <v>0</v>
      </c>
      <c r="D20" s="17">
        <f>B20*C20</f>
        <v>0</v>
      </c>
      <c r="E20" s="27">
        <v>0</v>
      </c>
      <c r="F20" s="17">
        <f>E20*B20</f>
        <v>0</v>
      </c>
      <c r="G20" s="27">
        <v>0</v>
      </c>
      <c r="H20" s="17">
        <f>G20*B20</f>
        <v>0</v>
      </c>
      <c r="I20" s="27">
        <v>0</v>
      </c>
      <c r="J20" s="17">
        <f>I20*B20</f>
        <v>0</v>
      </c>
      <c r="K20" s="27">
        <v>0</v>
      </c>
      <c r="L20" s="17">
        <f>K20*B20</f>
        <v>0</v>
      </c>
    </row>
    <row r="21" spans="1:13" x14ac:dyDescent="0.3">
      <c r="A21" s="12" t="s">
        <v>32</v>
      </c>
      <c r="B21" s="16">
        <v>5</v>
      </c>
      <c r="C21" s="27">
        <v>0</v>
      </c>
      <c r="D21" s="17">
        <f>B21*C21</f>
        <v>0</v>
      </c>
      <c r="E21" s="27">
        <v>0</v>
      </c>
      <c r="F21" s="17">
        <f>E21*B21</f>
        <v>0</v>
      </c>
      <c r="G21" s="27">
        <v>0</v>
      </c>
      <c r="H21" s="17">
        <f>G21*B21</f>
        <v>0</v>
      </c>
      <c r="I21" s="27">
        <v>0</v>
      </c>
      <c r="J21" s="17">
        <f>I21*B21</f>
        <v>0</v>
      </c>
      <c r="K21" s="27">
        <v>0</v>
      </c>
      <c r="L21" s="17">
        <f>K21*B21</f>
        <v>0</v>
      </c>
    </row>
    <row r="22" spans="1:13" x14ac:dyDescent="0.3">
      <c r="A22" s="12" t="s">
        <v>157</v>
      </c>
      <c r="B22" s="41" t="s">
        <v>195</v>
      </c>
      <c r="C22" s="27">
        <v>0</v>
      </c>
      <c r="D22" s="17">
        <f>C22</f>
        <v>0</v>
      </c>
      <c r="E22" s="27">
        <v>0</v>
      </c>
      <c r="F22" s="17">
        <f>E22</f>
        <v>0</v>
      </c>
      <c r="G22" s="27">
        <v>0</v>
      </c>
      <c r="H22" s="17">
        <f>G22</f>
        <v>0</v>
      </c>
      <c r="I22" s="27">
        <v>0</v>
      </c>
      <c r="J22" s="17">
        <f>I22</f>
        <v>0</v>
      </c>
      <c r="K22" s="27">
        <v>0</v>
      </c>
      <c r="L22" s="17">
        <f>K22</f>
        <v>0</v>
      </c>
    </row>
    <row r="23" spans="1:13" x14ac:dyDescent="0.3">
      <c r="A23" s="23" t="s">
        <v>156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</row>
    <row r="24" spans="1:13" x14ac:dyDescent="0.3">
      <c r="A24" s="12" t="s">
        <v>31</v>
      </c>
      <c r="B24" s="16">
        <v>5</v>
      </c>
      <c r="C24" s="27">
        <v>0</v>
      </c>
      <c r="D24" s="17">
        <f>B24*C24</f>
        <v>0</v>
      </c>
      <c r="E24" s="27">
        <v>0</v>
      </c>
      <c r="F24" s="17">
        <f>E24*B24</f>
        <v>0</v>
      </c>
      <c r="G24" s="27">
        <v>0</v>
      </c>
      <c r="H24" s="17">
        <f>G24*B24</f>
        <v>0</v>
      </c>
      <c r="I24" s="27">
        <v>0</v>
      </c>
      <c r="J24" s="17">
        <f>I24*B24</f>
        <v>0</v>
      </c>
      <c r="K24" s="27">
        <v>0</v>
      </c>
      <c r="L24" s="17">
        <f>K24*B24</f>
        <v>0</v>
      </c>
    </row>
    <row r="25" spans="1:13" x14ac:dyDescent="0.3">
      <c r="A25" s="12" t="s">
        <v>32</v>
      </c>
      <c r="B25" s="16">
        <v>5</v>
      </c>
      <c r="C25" s="27">
        <v>0</v>
      </c>
      <c r="D25" s="17">
        <f>B25*C25</f>
        <v>0</v>
      </c>
      <c r="E25" s="27">
        <v>0</v>
      </c>
      <c r="F25" s="17">
        <f>E25*B25</f>
        <v>0</v>
      </c>
      <c r="G25" s="27">
        <v>0</v>
      </c>
      <c r="H25" s="17">
        <f>G25*B25</f>
        <v>0</v>
      </c>
      <c r="I25" s="27">
        <v>0</v>
      </c>
      <c r="J25" s="17">
        <f>I25*B25</f>
        <v>0</v>
      </c>
      <c r="K25" s="27">
        <v>0</v>
      </c>
      <c r="L25" s="17">
        <f>K25*B25</f>
        <v>0</v>
      </c>
    </row>
    <row r="26" spans="1:13" x14ac:dyDescent="0.3">
      <c r="A26" s="12" t="s">
        <v>157</v>
      </c>
      <c r="B26" s="41" t="s">
        <v>195</v>
      </c>
      <c r="C26" s="27">
        <v>0</v>
      </c>
      <c r="D26" s="17">
        <f>C26</f>
        <v>0</v>
      </c>
      <c r="E26" s="27">
        <v>0</v>
      </c>
      <c r="F26" s="17">
        <f>E26</f>
        <v>0</v>
      </c>
      <c r="G26" s="27">
        <v>0</v>
      </c>
      <c r="H26" s="17">
        <f>G26</f>
        <v>0</v>
      </c>
      <c r="I26" s="27">
        <v>0</v>
      </c>
      <c r="J26" s="17">
        <f>I26</f>
        <v>0</v>
      </c>
      <c r="K26" s="27">
        <v>0</v>
      </c>
      <c r="L26" s="17">
        <f>K26</f>
        <v>0</v>
      </c>
    </row>
    <row r="27" spans="1:13" x14ac:dyDescent="0.3">
      <c r="A27" s="13" t="s">
        <v>33</v>
      </c>
      <c r="B27" s="18"/>
      <c r="C27" s="19"/>
      <c r="D27" s="20">
        <f>SUM(D12:D14,D16:D18,D20:D22,D24:D26)</f>
        <v>0</v>
      </c>
      <c r="E27" s="19"/>
      <c r="F27" s="20">
        <f>SUM(F12:F14,F16:F18,F20:F22,F24:F26)</f>
        <v>0</v>
      </c>
      <c r="G27" s="19"/>
      <c r="H27" s="20">
        <f>SUM(H12:H14,H16:H18,H20:H22,H24:H26)</f>
        <v>0</v>
      </c>
      <c r="I27" s="19"/>
      <c r="J27" s="20">
        <f>SUM(J12:J14,J16:J18,J20:J22,J24:J26)</f>
        <v>0</v>
      </c>
      <c r="K27" s="19"/>
      <c r="L27" s="20">
        <f>SUM(L12:L14,L16:L18,L20:L22,L24:L26)</f>
        <v>0</v>
      </c>
    </row>
    <row r="28" spans="1:13" s="15" customFormat="1" ht="19.5" customHeight="1" x14ac:dyDescent="0.3">
      <c r="A28" s="18"/>
      <c r="B28" s="18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4"/>
    </row>
    <row r="29" spans="1:13" s="15" customFormat="1" ht="23.4" x14ac:dyDescent="0.45">
      <c r="A29" s="68" t="s">
        <v>154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14"/>
    </row>
    <row r="30" spans="1:13" x14ac:dyDescent="0.3">
      <c r="A30" s="23" t="s">
        <v>152</v>
      </c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</row>
    <row r="31" spans="1:13" x14ac:dyDescent="0.3">
      <c r="A31" s="12" t="s">
        <v>31</v>
      </c>
      <c r="B31" s="16">
        <v>5</v>
      </c>
      <c r="C31" s="27">
        <v>0</v>
      </c>
      <c r="D31" s="17">
        <f>B31*C31</f>
        <v>0</v>
      </c>
      <c r="E31" s="27">
        <v>0</v>
      </c>
      <c r="F31" s="17">
        <f>B31*E31</f>
        <v>0</v>
      </c>
      <c r="G31" s="27">
        <v>0</v>
      </c>
      <c r="H31" s="17">
        <f>G31*B31</f>
        <v>0</v>
      </c>
      <c r="I31" s="27">
        <v>0</v>
      </c>
      <c r="J31" s="17">
        <f>I31*B31</f>
        <v>0</v>
      </c>
      <c r="K31" s="27">
        <v>0</v>
      </c>
      <c r="L31" s="17">
        <f>K31*B31</f>
        <v>0</v>
      </c>
    </row>
    <row r="32" spans="1:13" x14ac:dyDescent="0.3">
      <c r="A32" s="12" t="s">
        <v>32</v>
      </c>
      <c r="B32" s="16">
        <v>5</v>
      </c>
      <c r="C32" s="27">
        <v>0</v>
      </c>
      <c r="D32" s="17">
        <f>B32*C32</f>
        <v>0</v>
      </c>
      <c r="E32" s="27">
        <v>0</v>
      </c>
      <c r="F32" s="17">
        <f>B32*E32</f>
        <v>0</v>
      </c>
      <c r="G32" s="27">
        <v>0</v>
      </c>
      <c r="H32" s="17">
        <f>G32*B32</f>
        <v>0</v>
      </c>
      <c r="I32" s="27">
        <v>0</v>
      </c>
      <c r="J32" s="17">
        <f>I32*B32</f>
        <v>0</v>
      </c>
      <c r="K32" s="27">
        <v>0</v>
      </c>
      <c r="L32" s="17">
        <f>K32*B32</f>
        <v>0</v>
      </c>
    </row>
    <row r="33" spans="1:12" x14ac:dyDescent="0.3">
      <c r="A33" s="12" t="s">
        <v>157</v>
      </c>
      <c r="B33" s="41" t="s">
        <v>195</v>
      </c>
      <c r="C33" s="27">
        <v>0</v>
      </c>
      <c r="D33" s="17">
        <f>C33</f>
        <v>0</v>
      </c>
      <c r="E33" s="27">
        <v>0</v>
      </c>
      <c r="F33" s="17">
        <f>E33</f>
        <v>0</v>
      </c>
      <c r="G33" s="27">
        <v>0</v>
      </c>
      <c r="H33" s="17">
        <f>G33</f>
        <v>0</v>
      </c>
      <c r="I33" s="27">
        <v>0</v>
      </c>
      <c r="J33" s="17">
        <f>I33</f>
        <v>0</v>
      </c>
      <c r="K33" s="27">
        <v>0</v>
      </c>
      <c r="L33" s="17">
        <f>K33</f>
        <v>0</v>
      </c>
    </row>
    <row r="34" spans="1:12" x14ac:dyDescent="0.3">
      <c r="A34" s="23" t="s">
        <v>153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</row>
    <row r="35" spans="1:12" x14ac:dyDescent="0.3">
      <c r="A35" s="12" t="s">
        <v>31</v>
      </c>
      <c r="B35" s="16">
        <v>5</v>
      </c>
      <c r="C35" s="27">
        <v>0</v>
      </c>
      <c r="D35" s="17">
        <f>B35*C35</f>
        <v>0</v>
      </c>
      <c r="E35" s="27">
        <v>0</v>
      </c>
      <c r="F35" s="17">
        <f>E35*B35</f>
        <v>0</v>
      </c>
      <c r="G35" s="27">
        <v>0</v>
      </c>
      <c r="H35" s="17">
        <f>G35*B35</f>
        <v>0</v>
      </c>
      <c r="I35" s="27">
        <v>0</v>
      </c>
      <c r="J35" s="17">
        <f>I35*B35</f>
        <v>0</v>
      </c>
      <c r="K35" s="27">
        <v>0</v>
      </c>
      <c r="L35" s="17">
        <f>K35*B35</f>
        <v>0</v>
      </c>
    </row>
    <row r="36" spans="1:12" x14ac:dyDescent="0.3">
      <c r="A36" s="12" t="s">
        <v>32</v>
      </c>
      <c r="B36" s="16">
        <v>5</v>
      </c>
      <c r="C36" s="27">
        <v>0</v>
      </c>
      <c r="D36" s="17">
        <f>B36*C36</f>
        <v>0</v>
      </c>
      <c r="E36" s="27">
        <v>0</v>
      </c>
      <c r="F36" s="17">
        <f>E36*B36</f>
        <v>0</v>
      </c>
      <c r="G36" s="27">
        <v>0</v>
      </c>
      <c r="H36" s="17">
        <f>G36*B36</f>
        <v>0</v>
      </c>
      <c r="I36" s="27">
        <v>0</v>
      </c>
      <c r="J36" s="17">
        <f>I36*B36</f>
        <v>0</v>
      </c>
      <c r="K36" s="27">
        <v>0</v>
      </c>
      <c r="L36" s="17">
        <f>K36*B36</f>
        <v>0</v>
      </c>
    </row>
    <row r="37" spans="1:12" x14ac:dyDescent="0.3">
      <c r="A37" s="12" t="s">
        <v>157</v>
      </c>
      <c r="B37" s="41" t="s">
        <v>195</v>
      </c>
      <c r="C37" s="27">
        <v>0</v>
      </c>
      <c r="D37" s="17">
        <f>C37</f>
        <v>0</v>
      </c>
      <c r="E37" s="27">
        <v>0</v>
      </c>
      <c r="F37" s="17">
        <f>E37</f>
        <v>0</v>
      </c>
      <c r="G37" s="27">
        <v>0</v>
      </c>
      <c r="H37" s="17">
        <f>G37</f>
        <v>0</v>
      </c>
      <c r="I37" s="27">
        <v>0</v>
      </c>
      <c r="J37" s="17">
        <f>I37</f>
        <v>0</v>
      </c>
      <c r="K37" s="27">
        <v>0</v>
      </c>
      <c r="L37" s="17">
        <f>K37</f>
        <v>0</v>
      </c>
    </row>
    <row r="38" spans="1:12" x14ac:dyDescent="0.3">
      <c r="A38" s="23" t="s">
        <v>155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</row>
    <row r="39" spans="1:12" x14ac:dyDescent="0.3">
      <c r="A39" s="12" t="s">
        <v>31</v>
      </c>
      <c r="B39" s="16">
        <v>5</v>
      </c>
      <c r="C39" s="27">
        <v>0</v>
      </c>
      <c r="D39" s="17">
        <f>B39*C39</f>
        <v>0</v>
      </c>
      <c r="E39" s="27">
        <v>0</v>
      </c>
      <c r="F39" s="17">
        <f>E39*B39</f>
        <v>0</v>
      </c>
      <c r="G39" s="27">
        <v>0</v>
      </c>
      <c r="H39" s="17">
        <f>G39*B39</f>
        <v>0</v>
      </c>
      <c r="I39" s="27">
        <v>0</v>
      </c>
      <c r="J39" s="17">
        <f>I39*B39</f>
        <v>0</v>
      </c>
      <c r="K39" s="27">
        <v>0</v>
      </c>
      <c r="L39" s="17">
        <f>K39*B39</f>
        <v>0</v>
      </c>
    </row>
    <row r="40" spans="1:12" x14ac:dyDescent="0.3">
      <c r="A40" s="12" t="s">
        <v>32</v>
      </c>
      <c r="B40" s="16">
        <v>5</v>
      </c>
      <c r="C40" s="27">
        <v>0</v>
      </c>
      <c r="D40" s="17">
        <f>B40*C40</f>
        <v>0</v>
      </c>
      <c r="E40" s="27">
        <v>0</v>
      </c>
      <c r="F40" s="17">
        <f>E40*B40</f>
        <v>0</v>
      </c>
      <c r="G40" s="27">
        <v>0</v>
      </c>
      <c r="H40" s="17">
        <f>G40*B40</f>
        <v>0</v>
      </c>
      <c r="I40" s="27">
        <v>0</v>
      </c>
      <c r="J40" s="17">
        <f>I40*B40</f>
        <v>0</v>
      </c>
      <c r="K40" s="27">
        <v>0</v>
      </c>
      <c r="L40" s="17">
        <f>K40*B40</f>
        <v>0</v>
      </c>
    </row>
    <row r="41" spans="1:12" x14ac:dyDescent="0.3">
      <c r="A41" s="12" t="s">
        <v>157</v>
      </c>
      <c r="B41" s="41" t="s">
        <v>195</v>
      </c>
      <c r="C41" s="27">
        <v>0</v>
      </c>
      <c r="D41" s="17">
        <f>C41</f>
        <v>0</v>
      </c>
      <c r="E41" s="27">
        <v>0</v>
      </c>
      <c r="F41" s="17">
        <f>E41</f>
        <v>0</v>
      </c>
      <c r="G41" s="27">
        <v>0</v>
      </c>
      <c r="H41" s="17">
        <f>G41</f>
        <v>0</v>
      </c>
      <c r="I41" s="27">
        <v>0</v>
      </c>
      <c r="J41" s="17">
        <f>I41</f>
        <v>0</v>
      </c>
      <c r="K41" s="27">
        <v>0</v>
      </c>
      <c r="L41" s="17">
        <f>K41</f>
        <v>0</v>
      </c>
    </row>
    <row r="42" spans="1:12" x14ac:dyDescent="0.3">
      <c r="A42" s="23" t="s">
        <v>156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</row>
    <row r="43" spans="1:12" x14ac:dyDescent="0.3">
      <c r="A43" s="12" t="s">
        <v>31</v>
      </c>
      <c r="B43" s="16">
        <v>5</v>
      </c>
      <c r="C43" s="27">
        <v>0</v>
      </c>
      <c r="D43" s="17">
        <f>B43*C43</f>
        <v>0</v>
      </c>
      <c r="E43" s="27">
        <v>0</v>
      </c>
      <c r="F43" s="17">
        <f>E43*B43</f>
        <v>0</v>
      </c>
      <c r="G43" s="27">
        <v>0</v>
      </c>
      <c r="H43" s="17">
        <f>G43*B43</f>
        <v>0</v>
      </c>
      <c r="I43" s="27">
        <v>0</v>
      </c>
      <c r="J43" s="17">
        <f>I43*B43</f>
        <v>0</v>
      </c>
      <c r="K43" s="27">
        <v>0</v>
      </c>
      <c r="L43" s="17">
        <f>K43*B43</f>
        <v>0</v>
      </c>
    </row>
    <row r="44" spans="1:12" x14ac:dyDescent="0.3">
      <c r="A44" s="12" t="s">
        <v>32</v>
      </c>
      <c r="B44" s="16">
        <v>5</v>
      </c>
      <c r="C44" s="27">
        <v>0</v>
      </c>
      <c r="D44" s="17">
        <f>B44*C44</f>
        <v>0</v>
      </c>
      <c r="E44" s="27">
        <v>0</v>
      </c>
      <c r="F44" s="17">
        <f>E44*B44</f>
        <v>0</v>
      </c>
      <c r="G44" s="27">
        <v>0</v>
      </c>
      <c r="H44" s="17">
        <f>G44*B44</f>
        <v>0</v>
      </c>
      <c r="I44" s="27">
        <v>0</v>
      </c>
      <c r="J44" s="17">
        <f>I44*B44</f>
        <v>0</v>
      </c>
      <c r="K44" s="27">
        <v>0</v>
      </c>
      <c r="L44" s="17">
        <f>K44*B44</f>
        <v>0</v>
      </c>
    </row>
    <row r="45" spans="1:12" x14ac:dyDescent="0.3">
      <c r="A45" s="12" t="s">
        <v>157</v>
      </c>
      <c r="B45" s="41" t="s">
        <v>195</v>
      </c>
      <c r="C45" s="27">
        <v>0</v>
      </c>
      <c r="D45" s="17">
        <f>C45</f>
        <v>0</v>
      </c>
      <c r="E45" s="27">
        <v>0</v>
      </c>
      <c r="F45" s="17">
        <f>E45</f>
        <v>0</v>
      </c>
      <c r="G45" s="27">
        <v>0</v>
      </c>
      <c r="H45" s="17">
        <f>G45</f>
        <v>0</v>
      </c>
      <c r="I45" s="27">
        <v>0</v>
      </c>
      <c r="J45" s="17">
        <f>I45</f>
        <v>0</v>
      </c>
      <c r="K45" s="27">
        <v>0</v>
      </c>
      <c r="L45" s="17">
        <f>K45</f>
        <v>0</v>
      </c>
    </row>
    <row r="46" spans="1:12" x14ac:dyDescent="0.3">
      <c r="A46" s="13" t="s">
        <v>33</v>
      </c>
      <c r="B46" s="18"/>
      <c r="C46" s="19"/>
      <c r="D46" s="20">
        <f>SUM(D31:D33,D35:D37,D39:D41,D43:D45)</f>
        <v>0</v>
      </c>
      <c r="E46" s="19"/>
      <c r="F46" s="20">
        <f>SUM(F31:F33,F35:F37,F39:F41,F43:F45)</f>
        <v>0</v>
      </c>
      <c r="G46" s="19"/>
      <c r="H46" s="20">
        <f>SUM(H31:H33,H35:H37,H39:H41,H43:H45)</f>
        <v>0</v>
      </c>
      <c r="I46" s="19"/>
      <c r="J46" s="20">
        <f>SUM(J31:J33,J35:J37,J39:J41,J43:J45)</f>
        <v>0</v>
      </c>
      <c r="K46" s="19"/>
      <c r="L46" s="20">
        <f>SUM(L31:L33,L35:L37,L39:L41,L43:L45)</f>
        <v>0</v>
      </c>
    </row>
    <row r="48" spans="1:12" ht="23.4" x14ac:dyDescent="0.45">
      <c r="A48" s="68" t="s">
        <v>166</v>
      </c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</row>
    <row r="49" spans="1:12" x14ac:dyDescent="0.3">
      <c r="A49" s="23" t="s">
        <v>164</v>
      </c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</row>
    <row r="50" spans="1:12" x14ac:dyDescent="0.3">
      <c r="A50" s="12" t="s">
        <v>162</v>
      </c>
      <c r="B50" s="16">
        <v>1</v>
      </c>
      <c r="C50" s="27">
        <v>0</v>
      </c>
      <c r="D50" s="17">
        <f>B50*C50</f>
        <v>0</v>
      </c>
      <c r="E50" s="27">
        <v>0</v>
      </c>
      <c r="F50" s="17">
        <f>B50*E50</f>
        <v>0</v>
      </c>
      <c r="G50" s="27">
        <v>0</v>
      </c>
      <c r="H50" s="17">
        <f>G50*B50</f>
        <v>0</v>
      </c>
      <c r="I50" s="27">
        <v>0</v>
      </c>
      <c r="J50" s="17">
        <f>I50*B50</f>
        <v>0</v>
      </c>
      <c r="K50" s="27">
        <v>0</v>
      </c>
      <c r="L50" s="17">
        <f>K50*B50</f>
        <v>0</v>
      </c>
    </row>
    <row r="51" spans="1:12" x14ac:dyDescent="0.3">
      <c r="A51" s="12" t="s">
        <v>32</v>
      </c>
      <c r="B51" s="16">
        <v>1</v>
      </c>
      <c r="C51" s="27">
        <v>0</v>
      </c>
      <c r="D51" s="17">
        <f>B51*C51</f>
        <v>0</v>
      </c>
      <c r="E51" s="27">
        <v>0</v>
      </c>
      <c r="F51" s="17">
        <f>B51*E51</f>
        <v>0</v>
      </c>
      <c r="G51" s="27">
        <v>0</v>
      </c>
      <c r="H51" s="17">
        <f>G51*B51</f>
        <v>0</v>
      </c>
      <c r="I51" s="27">
        <v>0</v>
      </c>
      <c r="J51" s="17">
        <f>I51*B51</f>
        <v>0</v>
      </c>
      <c r="K51" s="27">
        <v>0</v>
      </c>
      <c r="L51" s="17">
        <f>K51*B51</f>
        <v>0</v>
      </c>
    </row>
    <row r="52" spans="1:12" x14ac:dyDescent="0.3">
      <c r="A52" s="23" t="s">
        <v>163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</row>
    <row r="53" spans="1:12" x14ac:dyDescent="0.3">
      <c r="A53" s="12" t="s">
        <v>31</v>
      </c>
      <c r="B53" s="16">
        <v>1</v>
      </c>
      <c r="C53" s="27">
        <v>0</v>
      </c>
      <c r="D53" s="17">
        <f>B53*C53</f>
        <v>0</v>
      </c>
      <c r="E53" s="27">
        <v>0</v>
      </c>
      <c r="F53" s="17">
        <f>E53*B53</f>
        <v>0</v>
      </c>
      <c r="G53" s="27">
        <v>0</v>
      </c>
      <c r="H53" s="17">
        <f>G53*B53</f>
        <v>0</v>
      </c>
      <c r="I53" s="27">
        <v>0</v>
      </c>
      <c r="J53" s="17">
        <f>I53*B53</f>
        <v>0</v>
      </c>
      <c r="K53" s="27">
        <v>0</v>
      </c>
      <c r="L53" s="17">
        <f>K53*B53</f>
        <v>0</v>
      </c>
    </row>
    <row r="54" spans="1:12" x14ac:dyDescent="0.3">
      <c r="A54" s="12" t="s">
        <v>32</v>
      </c>
      <c r="B54" s="16">
        <v>1</v>
      </c>
      <c r="C54" s="27">
        <v>0</v>
      </c>
      <c r="D54" s="17">
        <f>B54*C54</f>
        <v>0</v>
      </c>
      <c r="E54" s="27">
        <v>0</v>
      </c>
      <c r="F54" s="17">
        <f>E54*B54</f>
        <v>0</v>
      </c>
      <c r="G54" s="27">
        <v>0</v>
      </c>
      <c r="H54" s="17">
        <f>G54*B54</f>
        <v>0</v>
      </c>
      <c r="I54" s="27">
        <v>0</v>
      </c>
      <c r="J54" s="17">
        <f>I54*B54</f>
        <v>0</v>
      </c>
      <c r="K54" s="27">
        <v>0</v>
      </c>
      <c r="L54" s="17">
        <f>K54*B54</f>
        <v>0</v>
      </c>
    </row>
    <row r="55" spans="1:12" x14ac:dyDescent="0.3">
      <c r="A55" s="23" t="s">
        <v>165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</row>
    <row r="56" spans="1:12" x14ac:dyDescent="0.3">
      <c r="A56" s="12" t="s">
        <v>31</v>
      </c>
      <c r="B56" s="16">
        <v>1</v>
      </c>
      <c r="C56" s="27">
        <v>0</v>
      </c>
      <c r="D56" s="17">
        <f>B56*C56</f>
        <v>0</v>
      </c>
      <c r="E56" s="27">
        <v>0</v>
      </c>
      <c r="F56" s="17">
        <f>E56*B56</f>
        <v>0</v>
      </c>
      <c r="G56" s="27">
        <v>0</v>
      </c>
      <c r="H56" s="17">
        <f>G56*B56</f>
        <v>0</v>
      </c>
      <c r="I56" s="27">
        <v>0</v>
      </c>
      <c r="J56" s="17">
        <f>I56*B56</f>
        <v>0</v>
      </c>
      <c r="K56" s="27">
        <v>0</v>
      </c>
      <c r="L56" s="17">
        <f>K56*B56</f>
        <v>0</v>
      </c>
    </row>
    <row r="57" spans="1:12" x14ac:dyDescent="0.3">
      <c r="A57" s="12" t="s">
        <v>32</v>
      </c>
      <c r="B57" s="16">
        <v>1</v>
      </c>
      <c r="C57" s="27">
        <v>0</v>
      </c>
      <c r="D57" s="17">
        <f>B57*C57</f>
        <v>0</v>
      </c>
      <c r="E57" s="27">
        <v>0</v>
      </c>
      <c r="F57" s="17">
        <f>E57*B57</f>
        <v>0</v>
      </c>
      <c r="G57" s="27">
        <v>0</v>
      </c>
      <c r="H57" s="17">
        <f>G57*B57</f>
        <v>0</v>
      </c>
      <c r="I57" s="27">
        <v>0</v>
      </c>
      <c r="J57" s="17">
        <f>I57*B57</f>
        <v>0</v>
      </c>
      <c r="K57" s="27">
        <v>0</v>
      </c>
      <c r="L57" s="17">
        <f>K57*B57</f>
        <v>0</v>
      </c>
    </row>
    <row r="58" spans="1:12" x14ac:dyDescent="0.3">
      <c r="A58" s="13" t="s">
        <v>33</v>
      </c>
      <c r="B58" s="18"/>
      <c r="C58" s="19"/>
      <c r="D58" s="20">
        <f>SUM(D50:D51,D53:D54,D56:D57)</f>
        <v>0</v>
      </c>
      <c r="E58" s="18"/>
      <c r="F58" s="20">
        <f>SUM(F50:F51,F53:F54,F56:F57)</f>
        <v>0</v>
      </c>
      <c r="G58" s="18"/>
      <c r="H58" s="20">
        <f>SUM(H50:H51,H53:H54,H56:H57)</f>
        <v>0</v>
      </c>
      <c r="I58" s="18"/>
      <c r="J58" s="20">
        <f>SUM(J50:J51,J53:J54,J56:J57)</f>
        <v>0</v>
      </c>
      <c r="K58" s="18"/>
      <c r="L58" s="20">
        <f>SUM(L50:L51,L53:L54,L56:L57)</f>
        <v>0</v>
      </c>
    </row>
  </sheetData>
  <sheetProtection algorithmName="SHA-512" hashValue="5y8aNPNhnQ7d3vwtzMfPQQy82Szx7WNLx436aE15xLSdD+1CMQt3sbXg1P6dCnIF61MVv4QOj5nK0lnkvGdCRQ==" saltValue="8ls1NzgQhmuIWO2/tXJiMw==" spinCount="100000" sheet="1"/>
  <mergeCells count="6">
    <mergeCell ref="A5:D5"/>
    <mergeCell ref="A3:D3"/>
    <mergeCell ref="A29:L29"/>
    <mergeCell ref="A48:L48"/>
    <mergeCell ref="A10:L10"/>
    <mergeCell ref="A7:L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907F2-B07E-46D4-B867-75D33FD48BD3}">
  <sheetPr>
    <tabColor rgb="FF92D050"/>
  </sheetPr>
  <dimension ref="A1:S18"/>
  <sheetViews>
    <sheetView showGridLines="0" workbookViewId="0">
      <selection activeCell="A37" sqref="A37"/>
    </sheetView>
  </sheetViews>
  <sheetFormatPr defaultRowHeight="13.2" x14ac:dyDescent="0.25"/>
  <cols>
    <col min="1" max="1" width="107.33203125" style="34" bestFit="1" customWidth="1"/>
    <col min="2" max="2" width="16.5546875" style="34" customWidth="1"/>
    <col min="3" max="3" width="14.77734375" style="34" customWidth="1"/>
    <col min="4" max="4" width="15.5546875" style="34" customWidth="1"/>
    <col min="5" max="5" width="16" style="34" bestFit="1" customWidth="1"/>
    <col min="6" max="6" width="13.5546875" style="34" bestFit="1" customWidth="1"/>
    <col min="7" max="7" width="15" style="34" bestFit="1" customWidth="1"/>
    <col min="8" max="8" width="13.88671875" style="34" bestFit="1" customWidth="1"/>
    <col min="9" max="9" width="13.5546875" style="34" bestFit="1" customWidth="1"/>
    <col min="10" max="16384" width="8.88671875" style="34"/>
  </cols>
  <sheetData>
    <row r="1" spans="1:19" ht="14.4" x14ac:dyDescent="0.25">
      <c r="A1" s="60" t="s">
        <v>169</v>
      </c>
      <c r="B1" s="61"/>
      <c r="C1" s="61"/>
      <c r="D1" s="61"/>
      <c r="E1" s="61"/>
      <c r="F1" s="61"/>
      <c r="G1" s="61"/>
      <c r="H1" s="61"/>
      <c r="I1" s="61"/>
    </row>
    <row r="3" spans="1:19" ht="28.8" x14ac:dyDescent="0.25">
      <c r="A3" s="30" t="s">
        <v>171</v>
      </c>
      <c r="B3" s="31" t="s">
        <v>178</v>
      </c>
      <c r="C3" s="31" t="s">
        <v>179</v>
      </c>
      <c r="D3" s="32" t="s">
        <v>180</v>
      </c>
      <c r="E3" s="33" t="s">
        <v>185</v>
      </c>
      <c r="F3" s="33" t="s">
        <v>186</v>
      </c>
      <c r="G3" s="33" t="s">
        <v>187</v>
      </c>
      <c r="H3" s="36" t="s">
        <v>188</v>
      </c>
      <c r="I3" s="36" t="s">
        <v>189</v>
      </c>
    </row>
    <row r="4" spans="1:19" x14ac:dyDescent="0.25">
      <c r="A4" s="35" t="s">
        <v>172</v>
      </c>
      <c r="B4" s="10">
        <v>5</v>
      </c>
      <c r="C4" s="58">
        <v>0</v>
      </c>
      <c r="D4" s="37">
        <f>SUM(C4*B4)</f>
        <v>0</v>
      </c>
      <c r="E4" s="37">
        <f>D4</f>
        <v>0</v>
      </c>
      <c r="F4" s="37">
        <f>SUM(D4)</f>
        <v>0</v>
      </c>
      <c r="G4" s="37">
        <f>SUM(D4)</f>
        <v>0</v>
      </c>
      <c r="H4" s="37">
        <f>SUM(D4)</f>
        <v>0</v>
      </c>
      <c r="I4" s="37">
        <f>SUM(D4)</f>
        <v>0</v>
      </c>
    </row>
    <row r="5" spans="1:19" x14ac:dyDescent="0.25">
      <c r="A5" s="35" t="s">
        <v>175</v>
      </c>
      <c r="B5" s="10">
        <v>10</v>
      </c>
      <c r="C5" s="58">
        <v>0</v>
      </c>
      <c r="D5" s="37">
        <f t="shared" ref="D5:D15" si="0">SUM(C5*B5)</f>
        <v>0</v>
      </c>
      <c r="E5" s="37">
        <f t="shared" ref="E5:E15" si="1">D5</f>
        <v>0</v>
      </c>
      <c r="F5" s="37">
        <f t="shared" ref="F5:F15" si="2">SUM(D5)</f>
        <v>0</v>
      </c>
      <c r="G5" s="37">
        <f t="shared" ref="G5:G15" si="3">SUM(D5)</f>
        <v>0</v>
      </c>
      <c r="H5" s="37">
        <f t="shared" ref="H5:H15" si="4">SUM(D5)</f>
        <v>0</v>
      </c>
      <c r="I5" s="37">
        <f>SUM(D5)</f>
        <v>0</v>
      </c>
    </row>
    <row r="6" spans="1:19" x14ac:dyDescent="0.25">
      <c r="A6" s="35" t="s">
        <v>191</v>
      </c>
      <c r="B6" s="10">
        <v>10</v>
      </c>
      <c r="C6" s="58">
        <v>0</v>
      </c>
      <c r="D6" s="37">
        <f t="shared" si="0"/>
        <v>0</v>
      </c>
      <c r="E6" s="37">
        <f t="shared" si="1"/>
        <v>0</v>
      </c>
      <c r="F6" s="37">
        <f t="shared" si="2"/>
        <v>0</v>
      </c>
      <c r="G6" s="37">
        <f t="shared" si="3"/>
        <v>0</v>
      </c>
      <c r="H6" s="37">
        <f t="shared" si="4"/>
        <v>0</v>
      </c>
      <c r="I6" s="37">
        <f t="shared" ref="I6:I15" si="5">SUM(D6)</f>
        <v>0</v>
      </c>
    </row>
    <row r="7" spans="1:19" x14ac:dyDescent="0.25">
      <c r="A7" s="35" t="s">
        <v>190</v>
      </c>
      <c r="B7" s="10">
        <v>10</v>
      </c>
      <c r="C7" s="58">
        <v>0</v>
      </c>
      <c r="D7" s="37">
        <f t="shared" si="0"/>
        <v>0</v>
      </c>
      <c r="E7" s="37">
        <f t="shared" si="1"/>
        <v>0</v>
      </c>
      <c r="F7" s="37">
        <f t="shared" si="2"/>
        <v>0</v>
      </c>
      <c r="G7" s="37">
        <f t="shared" si="3"/>
        <v>0</v>
      </c>
      <c r="H7" s="37">
        <f t="shared" si="4"/>
        <v>0</v>
      </c>
      <c r="I7" s="37">
        <f t="shared" si="5"/>
        <v>0</v>
      </c>
    </row>
    <row r="8" spans="1:19" x14ac:dyDescent="0.25">
      <c r="A8" s="35" t="s">
        <v>173</v>
      </c>
      <c r="B8" s="10">
        <v>5</v>
      </c>
      <c r="C8" s="58">
        <v>0</v>
      </c>
      <c r="D8" s="37">
        <f t="shared" si="0"/>
        <v>0</v>
      </c>
      <c r="E8" s="37">
        <f t="shared" si="1"/>
        <v>0</v>
      </c>
      <c r="F8" s="37">
        <f t="shared" si="2"/>
        <v>0</v>
      </c>
      <c r="G8" s="37">
        <f t="shared" si="3"/>
        <v>0</v>
      </c>
      <c r="H8" s="37">
        <f t="shared" si="4"/>
        <v>0</v>
      </c>
      <c r="I8" s="37">
        <f t="shared" si="5"/>
        <v>0</v>
      </c>
      <c r="S8" s="34" t="s">
        <v>90</v>
      </c>
    </row>
    <row r="9" spans="1:19" x14ac:dyDescent="0.25">
      <c r="A9" s="35" t="s">
        <v>181</v>
      </c>
      <c r="B9" s="10">
        <v>5</v>
      </c>
      <c r="C9" s="58">
        <v>0</v>
      </c>
      <c r="D9" s="37">
        <f t="shared" si="0"/>
        <v>0</v>
      </c>
      <c r="E9" s="37">
        <f t="shared" si="1"/>
        <v>0</v>
      </c>
      <c r="F9" s="37">
        <f t="shared" si="2"/>
        <v>0</v>
      </c>
      <c r="G9" s="37">
        <f t="shared" si="3"/>
        <v>0</v>
      </c>
      <c r="H9" s="37">
        <f t="shared" si="4"/>
        <v>0</v>
      </c>
      <c r="I9" s="37">
        <f t="shared" si="5"/>
        <v>0</v>
      </c>
    </row>
    <row r="10" spans="1:19" x14ac:dyDescent="0.25">
      <c r="A10" s="35" t="s">
        <v>184</v>
      </c>
      <c r="B10" s="10">
        <v>2</v>
      </c>
      <c r="C10" s="58">
        <v>0</v>
      </c>
      <c r="D10" s="37">
        <f t="shared" si="0"/>
        <v>0</v>
      </c>
      <c r="E10" s="37">
        <f t="shared" si="1"/>
        <v>0</v>
      </c>
      <c r="F10" s="37">
        <f t="shared" si="2"/>
        <v>0</v>
      </c>
      <c r="G10" s="37">
        <f t="shared" si="3"/>
        <v>0</v>
      </c>
      <c r="H10" s="37">
        <f t="shared" si="4"/>
        <v>0</v>
      </c>
      <c r="I10" s="37">
        <f t="shared" si="5"/>
        <v>0</v>
      </c>
    </row>
    <row r="11" spans="1:19" x14ac:dyDescent="0.25">
      <c r="A11" s="35" t="s">
        <v>176</v>
      </c>
      <c r="B11" s="10">
        <v>2</v>
      </c>
      <c r="C11" s="58">
        <v>0</v>
      </c>
      <c r="D11" s="37">
        <f t="shared" si="0"/>
        <v>0</v>
      </c>
      <c r="E11" s="37">
        <f t="shared" si="1"/>
        <v>0</v>
      </c>
      <c r="F11" s="37">
        <f t="shared" si="2"/>
        <v>0</v>
      </c>
      <c r="G11" s="37">
        <f t="shared" si="3"/>
        <v>0</v>
      </c>
      <c r="H11" s="37">
        <f t="shared" si="4"/>
        <v>0</v>
      </c>
      <c r="I11" s="37">
        <f t="shared" si="5"/>
        <v>0</v>
      </c>
    </row>
    <row r="12" spans="1:19" x14ac:dyDescent="0.25">
      <c r="A12" s="35" t="s">
        <v>182</v>
      </c>
      <c r="B12" s="10">
        <v>2</v>
      </c>
      <c r="C12" s="58">
        <v>0</v>
      </c>
      <c r="D12" s="37">
        <f t="shared" si="0"/>
        <v>0</v>
      </c>
      <c r="E12" s="37">
        <f t="shared" si="1"/>
        <v>0</v>
      </c>
      <c r="F12" s="37">
        <f t="shared" si="2"/>
        <v>0</v>
      </c>
      <c r="G12" s="37">
        <f t="shared" si="3"/>
        <v>0</v>
      </c>
      <c r="H12" s="37">
        <f t="shared" si="4"/>
        <v>0</v>
      </c>
      <c r="I12" s="37">
        <f t="shared" si="5"/>
        <v>0</v>
      </c>
    </row>
    <row r="13" spans="1:19" x14ac:dyDescent="0.25">
      <c r="A13" s="35" t="s">
        <v>183</v>
      </c>
      <c r="B13" s="10">
        <v>2</v>
      </c>
      <c r="C13" s="58">
        <v>0</v>
      </c>
      <c r="D13" s="37">
        <f t="shared" si="0"/>
        <v>0</v>
      </c>
      <c r="E13" s="37">
        <f t="shared" si="1"/>
        <v>0</v>
      </c>
      <c r="F13" s="37">
        <f t="shared" si="2"/>
        <v>0</v>
      </c>
      <c r="G13" s="37">
        <f t="shared" si="3"/>
        <v>0</v>
      </c>
      <c r="H13" s="37">
        <f t="shared" si="4"/>
        <v>0</v>
      </c>
      <c r="I13" s="37">
        <f t="shared" si="5"/>
        <v>0</v>
      </c>
    </row>
    <row r="14" spans="1:19" x14ac:dyDescent="0.25">
      <c r="A14" s="35" t="s">
        <v>177</v>
      </c>
      <c r="B14" s="10">
        <v>5</v>
      </c>
      <c r="C14" s="58">
        <v>0</v>
      </c>
      <c r="D14" s="37">
        <f t="shared" si="0"/>
        <v>0</v>
      </c>
      <c r="E14" s="37">
        <f t="shared" si="1"/>
        <v>0</v>
      </c>
      <c r="F14" s="37">
        <f t="shared" si="2"/>
        <v>0</v>
      </c>
      <c r="G14" s="37">
        <f t="shared" si="3"/>
        <v>0</v>
      </c>
      <c r="H14" s="37">
        <f t="shared" si="4"/>
        <v>0</v>
      </c>
      <c r="I14" s="37">
        <f t="shared" si="5"/>
        <v>0</v>
      </c>
    </row>
    <row r="15" spans="1:19" x14ac:dyDescent="0.25">
      <c r="A15" s="35" t="s">
        <v>174</v>
      </c>
      <c r="B15" s="10">
        <v>5</v>
      </c>
      <c r="C15" s="58">
        <v>0</v>
      </c>
      <c r="D15" s="37">
        <f t="shared" si="0"/>
        <v>0</v>
      </c>
      <c r="E15" s="37">
        <f t="shared" si="1"/>
        <v>0</v>
      </c>
      <c r="F15" s="37">
        <f t="shared" si="2"/>
        <v>0</v>
      </c>
      <c r="G15" s="37">
        <f t="shared" si="3"/>
        <v>0</v>
      </c>
      <c r="H15" s="37">
        <f t="shared" si="4"/>
        <v>0</v>
      </c>
      <c r="I15" s="37">
        <f t="shared" si="5"/>
        <v>0</v>
      </c>
    </row>
    <row r="16" spans="1:19" ht="14.4" x14ac:dyDescent="0.25">
      <c r="B16" s="31" t="s">
        <v>14</v>
      </c>
      <c r="C16" s="37">
        <f>SUM(D16)</f>
        <v>0</v>
      </c>
      <c r="D16" s="37">
        <f t="shared" ref="D16:I16" si="6">SUM(D4:D15)</f>
        <v>0</v>
      </c>
      <c r="E16" s="37">
        <f t="shared" si="6"/>
        <v>0</v>
      </c>
      <c r="F16" s="37">
        <f t="shared" si="6"/>
        <v>0</v>
      </c>
      <c r="G16" s="37">
        <f t="shared" si="6"/>
        <v>0</v>
      </c>
      <c r="H16" s="37">
        <f t="shared" si="6"/>
        <v>0</v>
      </c>
      <c r="I16" s="37">
        <f t="shared" si="6"/>
        <v>0</v>
      </c>
    </row>
    <row r="17" spans="2:3" ht="14.4" x14ac:dyDescent="0.25">
      <c r="B17" s="31" t="s">
        <v>192</v>
      </c>
      <c r="C17" s="37">
        <f>SUM(E16,F16,G16)</f>
        <v>0</v>
      </c>
    </row>
    <row r="18" spans="2:3" ht="14.4" x14ac:dyDescent="0.25">
      <c r="B18" s="31" t="s">
        <v>193</v>
      </c>
      <c r="C18" s="37">
        <f>SUM(E16,F16,G16,H16,I16)</f>
        <v>0</v>
      </c>
    </row>
  </sheetData>
  <sheetProtection algorithmName="SHA-512" hashValue="lbD6017RYa6mjSv7lh3SRZRN6AubJnkrrac+9+zxRCcYnA5pn4/12N+nsr72vtmWm3uZY9vV4Ez2na0Dg6iDOA==" saltValue="HyoWlgMPNyBKC99UQZPEzQ==" spinCount="100000" sheet="1" objects="1" scenarios="1"/>
  <mergeCells count="1">
    <mergeCell ref="A1:I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D4" sqref="D4"/>
    </sheetView>
  </sheetViews>
  <sheetFormatPr defaultColWidth="9.109375" defaultRowHeight="13.2" x14ac:dyDescent="0.25"/>
  <cols>
    <col min="1" max="1" width="15.44140625" style="2" bestFit="1" customWidth="1"/>
    <col min="2" max="7" width="9.109375" style="2"/>
    <col min="8" max="8" width="15.6640625" style="2" customWidth="1"/>
    <col min="9" max="16384" width="9.109375" style="2"/>
  </cols>
  <sheetData>
    <row r="1" spans="1:8" ht="13.8" x14ac:dyDescent="0.25">
      <c r="A1" s="75" t="s">
        <v>34</v>
      </c>
      <c r="B1" s="75"/>
      <c r="C1" s="75"/>
      <c r="D1" s="75"/>
      <c r="E1" s="75"/>
      <c r="F1" s="75"/>
    </row>
    <row r="3" spans="1:8" x14ac:dyDescent="0.25">
      <c r="A3" s="1" t="s">
        <v>35</v>
      </c>
      <c r="B3" s="1" t="s">
        <v>9</v>
      </c>
      <c r="C3" s="1" t="s">
        <v>10</v>
      </c>
      <c r="D3" s="1" t="s">
        <v>11</v>
      </c>
      <c r="E3" s="1" t="s">
        <v>12</v>
      </c>
      <c r="F3" s="1" t="s">
        <v>13</v>
      </c>
      <c r="H3" s="1" t="s">
        <v>16</v>
      </c>
    </row>
    <row r="4" spans="1:8" ht="13.8" x14ac:dyDescent="0.25">
      <c r="A4" s="1" t="s">
        <v>36</v>
      </c>
      <c r="B4" s="3" t="e">
        <f>#REF!</f>
        <v>#REF!</v>
      </c>
      <c r="C4" s="3" t="e">
        <f>#REF!</f>
        <v>#REF!</v>
      </c>
      <c r="D4" s="3" t="e">
        <f>#REF!</f>
        <v>#REF!</v>
      </c>
      <c r="E4" s="3" t="e">
        <f>#REF!</f>
        <v>#REF!</v>
      </c>
      <c r="F4" s="3" t="e">
        <f>#REF!</f>
        <v>#REF!</v>
      </c>
      <c r="H4" s="4" t="e">
        <f>SUM(B4:F4)</f>
        <v>#REF!</v>
      </c>
    </row>
    <row r="5" spans="1:8" ht="13.8" x14ac:dyDescent="0.25">
      <c r="A5" s="1" t="s">
        <v>37</v>
      </c>
      <c r="B5" s="3" t="e">
        <f>'Additional Costs'!#REF!</f>
        <v>#REF!</v>
      </c>
      <c r="C5" s="3" t="e">
        <f>B5</f>
        <v>#REF!</v>
      </c>
      <c r="D5" s="3" t="e">
        <f>C5</f>
        <v>#REF!</v>
      </c>
      <c r="E5" s="3" t="e">
        <f>D5</f>
        <v>#REF!</v>
      </c>
      <c r="F5" s="3" t="e">
        <f>E5</f>
        <v>#REF!</v>
      </c>
      <c r="H5" s="4" t="e">
        <f>SUM(B5:F5)</f>
        <v>#REF!</v>
      </c>
    </row>
  </sheetData>
  <sheetProtection password="86AD" sheet="1" selectLockedCells="1"/>
  <mergeCells count="1">
    <mergeCell ref="A1:F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F10198A7D6F648933144CBD3AC1387" ma:contentTypeVersion="18" ma:contentTypeDescription="Create a new document." ma:contentTypeScope="" ma:versionID="49778d675dbb4f3e68d441617b7d5822">
  <xsd:schema xmlns:xsd="http://www.w3.org/2001/XMLSchema" xmlns:xs="http://www.w3.org/2001/XMLSchema" xmlns:p="http://schemas.microsoft.com/office/2006/metadata/properties" xmlns:ns2="aa921cda-a013-45c5-b749-01222b1f97a2" xmlns:ns3="43124bd8-75da-431a-b464-cbfdf13381bb" targetNamespace="http://schemas.microsoft.com/office/2006/metadata/properties" ma:root="true" ma:fieldsID="fe631ca979c436df1541d8b29ed10772" ns2:_="" ns3:_="">
    <xsd:import namespace="aa921cda-a013-45c5-b749-01222b1f97a2"/>
    <xsd:import namespace="43124bd8-75da-431a-b464-cbfdf13381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a921cda-a013-45c5-b749-01222b1f97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8706719-cd1d-4a75-963e-50d41bbb92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124bd8-75da-431a-b464-cbfdf13381bb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1210902-09cd-4f99-852a-2f885fb29568}" ma:internalName="TaxCatchAll" ma:showField="CatchAllData" ma:web="43124bd8-75da-431a-b464-cbfdf13381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a921cda-a013-45c5-b749-01222b1f97a2">
      <Terms xmlns="http://schemas.microsoft.com/office/infopath/2007/PartnerControls"/>
    </lcf76f155ced4ddcb4097134ff3c332f>
    <TaxCatchAll xmlns="43124bd8-75da-431a-b464-cbfdf13381bb" xsi:nil="true"/>
  </documentManagement>
</p:properties>
</file>

<file path=customXml/itemProps1.xml><?xml version="1.0" encoding="utf-8"?>
<ds:datastoreItem xmlns:ds="http://schemas.openxmlformats.org/officeDocument/2006/customXml" ds:itemID="{766B4B10-36E0-401B-A18C-D3B16D26ECFE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49DB9DC3-02DA-4A89-BD8B-2FA904E60F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DACBBC-B63C-4B19-8FC2-8F94BF773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a921cda-a013-45c5-b749-01222b1f97a2"/>
    <ds:schemaRef ds:uri="43124bd8-75da-431a-b464-cbfdf13381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4F4B65F-9E93-4A15-9A3E-3F7E2A4210BF}">
  <ds:schemaRefs>
    <ds:schemaRef ds:uri="http://schemas.microsoft.com/office/2006/metadata/properties"/>
    <ds:schemaRef ds:uri="http://schemas.microsoft.com/office/infopath/2007/PartnerControls"/>
    <ds:schemaRef ds:uri="aa921cda-a013-45c5-b749-01222b1f97a2"/>
    <ds:schemaRef ds:uri="43124bd8-75da-431a-b464-cbfdf13381b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Version Control</vt:lpstr>
      <vt:lpstr>PPM Costs</vt:lpstr>
      <vt:lpstr>Additional Costs</vt:lpstr>
      <vt:lpstr>Parts </vt:lpstr>
      <vt:lpstr>Summary</vt:lpstr>
      <vt:lpstr>'PPM Costs'!Print_Area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FlexCel for non-commercial use. http://www.tmssoftware.com</dc:creator>
  <cp:keywords/>
  <dc:description/>
  <cp:lastModifiedBy>Lesley Brady</cp:lastModifiedBy>
  <cp:revision/>
  <dcterms:created xsi:type="dcterms:W3CDTF">2004-08-03T20:59:48Z</dcterms:created>
  <dcterms:modified xsi:type="dcterms:W3CDTF">2026-02-24T11:00:50Z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Michelle Whittaker</vt:lpwstr>
  </property>
  <property fmtid="{D5CDD505-2E9C-101B-9397-08002B2CF9AE}" pid="3" name="Order">
    <vt:lpwstr>102600.000000000</vt:lpwstr>
  </property>
  <property fmtid="{D5CDD505-2E9C-101B-9397-08002B2CF9AE}" pid="4" name="display_urn:schemas-microsoft-com:office:office#Author">
    <vt:lpwstr>Michelle Whittaker</vt:lpwstr>
  </property>
  <property fmtid="{D5CDD505-2E9C-101B-9397-08002B2CF9AE}" pid="5" name="MediaServiceImageTags">
    <vt:lpwstr/>
  </property>
  <property fmtid="{D5CDD505-2E9C-101B-9397-08002B2CF9AE}" pid="6" name="ContentTypeId">
    <vt:lpwstr>0x01010080F10198A7D6F648933144CBD3AC1387</vt:lpwstr>
  </property>
</Properties>
</file>